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195" windowHeight="8130"/>
  </bookViews>
  <sheets>
    <sheet name="Winters Modell" sheetId="4" r:id="rId1"/>
  </sheets>
  <calcPr calcId="125725"/>
</workbook>
</file>

<file path=xl/calcChain.xml><?xml version="1.0" encoding="utf-8"?>
<calcChain xmlns="http://schemas.openxmlformats.org/spreadsheetml/2006/main">
  <c r="M20" i="4"/>
  <c r="I19" l="1"/>
  <c r="J19" s="1"/>
  <c r="M21"/>
  <c r="K19" l="1"/>
  <c r="L19" s="1"/>
  <c r="N21" s="1"/>
  <c r="M19"/>
  <c r="N24" l="1"/>
  <c r="L18"/>
  <c r="N20" s="1"/>
  <c r="I20" l="1"/>
  <c r="J20"/>
  <c r="I21" s="1"/>
  <c r="K20"/>
  <c r="J21" l="1"/>
  <c r="K21"/>
</calcChain>
</file>

<file path=xl/sharedStrings.xml><?xml version="1.0" encoding="utf-8"?>
<sst xmlns="http://schemas.openxmlformats.org/spreadsheetml/2006/main" count="28" uniqueCount="26">
  <si>
    <t xml:space="preserve">Feladat: </t>
  </si>
  <si>
    <t>alpha</t>
  </si>
  <si>
    <t>Ft</t>
  </si>
  <si>
    <t>St</t>
  </si>
  <si>
    <t>Gt</t>
  </si>
  <si>
    <t>ct</t>
  </si>
  <si>
    <t>béta</t>
  </si>
  <si>
    <t>gamma</t>
  </si>
  <si>
    <t>Egy üzem egyik termékének elmúlt néhány évi adatait feldolgozva megállapították, hogy a megrendelt mennyiség fokozatosan nő. de megfigyelték, hogy az első félév igénye rendszerint magasabb mint a második félévi igény. A 2015. év első két félévére szeretnének előrejelzést készíteni. A múltbeli adatokat feldolgozva a következő kezdőértékeket határozták meg: az 2014 második félévi igény konstans elemeinek becsült értéke 200 darab, a növekedés becsült értéke pedig 50 darab. A becsült szezonalitási együtthatók 1.5 az első félévre és 0.5 a második félévre. A simítási konstansok legyenek a következők: α=0.2; β=0.5; γ=0.4.</t>
  </si>
  <si>
    <t>Félév</t>
  </si>
  <si>
    <t>2014/2</t>
  </si>
  <si>
    <t>2014/1</t>
  </si>
  <si>
    <t>2015/1</t>
  </si>
  <si>
    <t>2015/2</t>
  </si>
  <si>
    <t>Miután 2015 első félévében kezdjük az előrejelzést, legyen ez az időszak az első (r=l). így az előrejelzés kezdetét megelőző időszakok sorszámai a zéró és negatív számok lesznek. Induló adataink ennek megfelelően a következőképpen írhatók fel: S0=200; G0=50; c-1=1.5 és c0=0.5. A periódus az év lesz, amely két szezonból áll.</t>
  </si>
  <si>
    <t>F0,1…</t>
  </si>
  <si>
    <t>F1,2…</t>
  </si>
  <si>
    <t>Ct normalizált</t>
  </si>
  <si>
    <r>
      <t xml:space="preserve"> = (S</t>
    </r>
    <r>
      <rPr>
        <vertAlign val="subscript"/>
        <sz val="11"/>
        <color theme="1"/>
        <rFont val="Calibri"/>
        <family val="2"/>
        <charset val="238"/>
        <scheme val="minor"/>
      </rPr>
      <t>t-1</t>
    </r>
    <r>
      <rPr>
        <sz val="11"/>
        <color theme="1"/>
        <rFont val="Calibri"/>
        <family val="2"/>
        <charset val="238"/>
        <scheme val="minor"/>
      </rPr>
      <t>+ G</t>
    </r>
    <r>
      <rPr>
        <vertAlign val="subscript"/>
        <sz val="11"/>
        <color theme="1"/>
        <rFont val="Calibri"/>
        <family val="2"/>
        <charset val="238"/>
        <scheme val="minor"/>
      </rPr>
      <t>t-1</t>
    </r>
    <r>
      <rPr>
        <sz val="11"/>
        <color theme="1"/>
        <rFont val="Calibri"/>
        <family val="2"/>
        <charset val="238"/>
        <scheme val="minor"/>
      </rPr>
      <t>)</t>
    </r>
    <r>
      <rPr>
        <vertAlign val="subscript"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c</t>
    </r>
    <r>
      <rPr>
        <vertAlign val="subscript"/>
        <sz val="11"/>
        <color theme="1"/>
        <rFont val="Calibri"/>
        <family val="2"/>
        <charset val="238"/>
        <scheme val="minor"/>
      </rPr>
      <t>t-N</t>
    </r>
  </si>
  <si>
    <r>
      <t xml:space="preserve"> = α x D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/c</t>
    </r>
    <r>
      <rPr>
        <vertAlign val="subscript"/>
        <sz val="11"/>
        <color theme="1"/>
        <rFont val="Calibri"/>
        <family val="2"/>
        <charset val="238"/>
        <scheme val="minor"/>
      </rPr>
      <t>t-N</t>
    </r>
    <r>
      <rPr>
        <sz val="11"/>
        <color theme="1"/>
        <rFont val="Calibri"/>
        <family val="2"/>
        <charset val="238"/>
        <scheme val="minor"/>
      </rPr>
      <t>+ (1-α) x (St-1+ Gt-1)</t>
    </r>
  </si>
  <si>
    <r>
      <t xml:space="preserve"> =βx(S</t>
    </r>
    <r>
      <rPr>
        <vertAlign val="subscript"/>
        <sz val="11"/>
        <color theme="1"/>
        <rFont val="Calibri"/>
        <family val="2"/>
        <charset val="238"/>
        <scheme val="minor"/>
      </rPr>
      <t>t-</t>
    </r>
    <r>
      <rPr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t-1</t>
    </r>
    <r>
      <rPr>
        <sz val="11"/>
        <color theme="1"/>
        <rFont val="Calibri"/>
        <family val="2"/>
        <charset val="238"/>
        <scheme val="minor"/>
      </rPr>
      <t>)+(1-β)xG</t>
    </r>
    <r>
      <rPr>
        <vertAlign val="subscript"/>
        <sz val="11"/>
        <color theme="1"/>
        <rFont val="Calibri"/>
        <family val="2"/>
        <charset val="238"/>
        <scheme val="minor"/>
      </rPr>
      <t>t-1</t>
    </r>
  </si>
  <si>
    <r>
      <t>c</t>
    </r>
    <r>
      <rPr>
        <vertAlign val="subscript"/>
        <sz val="10"/>
        <color theme="1"/>
        <rFont val="Arial"/>
        <family val="2"/>
        <charset val="238"/>
      </rPr>
      <t>t</t>
    </r>
  </si>
  <si>
    <r>
      <t xml:space="preserve"> =γx(D</t>
    </r>
    <r>
      <rPr>
        <vertAlign val="subscript"/>
        <sz val="11"/>
        <color theme="1"/>
        <rFont val="Calibri"/>
        <family val="2"/>
        <charset val="238"/>
        <scheme val="minor"/>
      </rPr>
      <t>t/</t>
    </r>
    <r>
      <rPr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)+(1-γ)xc</t>
    </r>
    <r>
      <rPr>
        <vertAlign val="subscript"/>
        <sz val="11"/>
        <color theme="1"/>
        <rFont val="Calibri"/>
        <family val="2"/>
        <charset val="238"/>
        <scheme val="minor"/>
      </rPr>
      <t>t-N</t>
    </r>
  </si>
  <si>
    <t>Tényleges 
igény</t>
  </si>
  <si>
    <t xml:space="preserve"> 2016/1</t>
  </si>
  <si>
    <t xml:space="preserve"> 2017/1</t>
  </si>
</sst>
</file>

<file path=xl/styles.xml><?xml version="1.0" encoding="utf-8"?>
<styleSheet xmlns="http://schemas.openxmlformats.org/spreadsheetml/2006/main">
  <numFmts count="2">
    <numFmt numFmtId="164" formatCode="0.000"/>
    <numFmt numFmtId="168" formatCode="0.0"/>
  </numFmts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3" xfId="0" applyFont="1" applyBorder="1" applyAlignment="1">
      <alignment horizontal="left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left" vertical="center" wrapText="1" readingOrder="1"/>
    </xf>
    <xf numFmtId="0" fontId="0" fillId="0" borderId="0" xfId="0" applyFont="1" applyAlignment="1">
      <alignment vertical="center" wrapText="1" readingOrder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164" fontId="8" fillId="0" borderId="1" xfId="0" applyNumberFormat="1" applyFont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R27"/>
  <sheetViews>
    <sheetView tabSelected="1" topLeftCell="D12" zoomScale="110" zoomScaleNormal="110" workbookViewId="0">
      <selection activeCell="N24" sqref="N24"/>
    </sheetView>
  </sheetViews>
  <sheetFormatPr defaultRowHeight="15"/>
  <cols>
    <col min="1" max="4" width="9.140625" style="2"/>
    <col min="5" max="5" width="19.42578125" style="2" customWidth="1"/>
    <col min="6" max="6" width="9.140625" style="2"/>
    <col min="7" max="7" width="8.42578125" style="4" customWidth="1"/>
    <col min="8" max="8" width="12.140625" style="2" customWidth="1"/>
    <col min="9" max="9" width="7.5703125" style="2" customWidth="1"/>
    <col min="10" max="10" width="6.28515625" style="2" customWidth="1"/>
    <col min="11" max="11" width="7.28515625" style="2" customWidth="1"/>
    <col min="12" max="12" width="10.140625" style="2" customWidth="1"/>
    <col min="13" max="13" width="9.5703125" style="5" customWidth="1"/>
    <col min="14" max="14" width="10.7109375" style="2" customWidth="1"/>
    <col min="15" max="15" width="13.5703125" style="2" customWidth="1"/>
    <col min="16" max="16" width="3.85546875" style="2" customWidth="1"/>
    <col min="17" max="17" width="6.140625" style="2" hidden="1" customWidth="1"/>
    <col min="18" max="18" width="5.28515625" style="2" hidden="1" customWidth="1"/>
    <col min="19" max="263" width="9.140625" style="2"/>
    <col min="264" max="264" width="11.5703125" style="2" customWidth="1"/>
    <col min="265" max="265" width="14.5703125" style="2" customWidth="1"/>
    <col min="266" max="266" width="14.5703125" style="2" bestFit="1" customWidth="1"/>
    <col min="267" max="267" width="12.28515625" style="2" bestFit="1" customWidth="1"/>
    <col min="268" max="268" width="15" style="2" customWidth="1"/>
    <col min="269" max="269" width="13.28515625" style="2" customWidth="1"/>
    <col min="270" max="270" width="14.28515625" style="2" bestFit="1" customWidth="1"/>
    <col min="271" max="271" width="13.5703125" style="2" customWidth="1"/>
    <col min="272" max="272" width="16.5703125" style="2" customWidth="1"/>
    <col min="273" max="273" width="15.140625" style="2" customWidth="1"/>
    <col min="274" max="519" width="9.140625" style="2"/>
    <col min="520" max="520" width="11.5703125" style="2" customWidth="1"/>
    <col min="521" max="521" width="14.5703125" style="2" customWidth="1"/>
    <col min="522" max="522" width="14.5703125" style="2" bestFit="1" customWidth="1"/>
    <col min="523" max="523" width="12.28515625" style="2" bestFit="1" customWidth="1"/>
    <col min="524" max="524" width="15" style="2" customWidth="1"/>
    <col min="525" max="525" width="13.28515625" style="2" customWidth="1"/>
    <col min="526" max="526" width="14.28515625" style="2" bestFit="1" customWidth="1"/>
    <col min="527" max="527" width="13.5703125" style="2" customWidth="1"/>
    <col min="528" max="528" width="16.5703125" style="2" customWidth="1"/>
    <col min="529" max="529" width="15.140625" style="2" customWidth="1"/>
    <col min="530" max="775" width="9.140625" style="2"/>
    <col min="776" max="776" width="11.5703125" style="2" customWidth="1"/>
    <col min="777" max="777" width="14.5703125" style="2" customWidth="1"/>
    <col min="778" max="778" width="14.5703125" style="2" bestFit="1" customWidth="1"/>
    <col min="779" max="779" width="12.28515625" style="2" bestFit="1" customWidth="1"/>
    <col min="780" max="780" width="15" style="2" customWidth="1"/>
    <col min="781" max="781" width="13.28515625" style="2" customWidth="1"/>
    <col min="782" max="782" width="14.28515625" style="2" bestFit="1" customWidth="1"/>
    <col min="783" max="783" width="13.5703125" style="2" customWidth="1"/>
    <col min="784" max="784" width="16.5703125" style="2" customWidth="1"/>
    <col min="785" max="785" width="15.140625" style="2" customWidth="1"/>
    <col min="786" max="1031" width="9.140625" style="2"/>
    <col min="1032" max="1032" width="11.5703125" style="2" customWidth="1"/>
    <col min="1033" max="1033" width="14.5703125" style="2" customWidth="1"/>
    <col min="1034" max="1034" width="14.5703125" style="2" bestFit="1" customWidth="1"/>
    <col min="1035" max="1035" width="12.28515625" style="2" bestFit="1" customWidth="1"/>
    <col min="1036" max="1036" width="15" style="2" customWidth="1"/>
    <col min="1037" max="1037" width="13.28515625" style="2" customWidth="1"/>
    <col min="1038" max="1038" width="14.28515625" style="2" bestFit="1" customWidth="1"/>
    <col min="1039" max="1039" width="13.5703125" style="2" customWidth="1"/>
    <col min="1040" max="1040" width="16.5703125" style="2" customWidth="1"/>
    <col min="1041" max="1041" width="15.140625" style="2" customWidth="1"/>
    <col min="1042" max="1287" width="9.140625" style="2"/>
    <col min="1288" max="1288" width="11.5703125" style="2" customWidth="1"/>
    <col min="1289" max="1289" width="14.5703125" style="2" customWidth="1"/>
    <col min="1290" max="1290" width="14.5703125" style="2" bestFit="1" customWidth="1"/>
    <col min="1291" max="1291" width="12.28515625" style="2" bestFit="1" customWidth="1"/>
    <col min="1292" max="1292" width="15" style="2" customWidth="1"/>
    <col min="1293" max="1293" width="13.28515625" style="2" customWidth="1"/>
    <col min="1294" max="1294" width="14.28515625" style="2" bestFit="1" customWidth="1"/>
    <col min="1295" max="1295" width="13.5703125" style="2" customWidth="1"/>
    <col min="1296" max="1296" width="16.5703125" style="2" customWidth="1"/>
    <col min="1297" max="1297" width="15.140625" style="2" customWidth="1"/>
    <col min="1298" max="1543" width="9.140625" style="2"/>
    <col min="1544" max="1544" width="11.5703125" style="2" customWidth="1"/>
    <col min="1545" max="1545" width="14.5703125" style="2" customWidth="1"/>
    <col min="1546" max="1546" width="14.5703125" style="2" bestFit="1" customWidth="1"/>
    <col min="1547" max="1547" width="12.28515625" style="2" bestFit="1" customWidth="1"/>
    <col min="1548" max="1548" width="15" style="2" customWidth="1"/>
    <col min="1549" max="1549" width="13.28515625" style="2" customWidth="1"/>
    <col min="1550" max="1550" width="14.28515625" style="2" bestFit="1" customWidth="1"/>
    <col min="1551" max="1551" width="13.5703125" style="2" customWidth="1"/>
    <col min="1552" max="1552" width="16.5703125" style="2" customWidth="1"/>
    <col min="1553" max="1553" width="15.140625" style="2" customWidth="1"/>
    <col min="1554" max="1799" width="9.140625" style="2"/>
    <col min="1800" max="1800" width="11.5703125" style="2" customWidth="1"/>
    <col min="1801" max="1801" width="14.5703125" style="2" customWidth="1"/>
    <col min="1802" max="1802" width="14.5703125" style="2" bestFit="1" customWidth="1"/>
    <col min="1803" max="1803" width="12.28515625" style="2" bestFit="1" customWidth="1"/>
    <col min="1804" max="1804" width="15" style="2" customWidth="1"/>
    <col min="1805" max="1805" width="13.28515625" style="2" customWidth="1"/>
    <col min="1806" max="1806" width="14.28515625" style="2" bestFit="1" customWidth="1"/>
    <col min="1807" max="1807" width="13.5703125" style="2" customWidth="1"/>
    <col min="1808" max="1808" width="16.5703125" style="2" customWidth="1"/>
    <col min="1809" max="1809" width="15.140625" style="2" customWidth="1"/>
    <col min="1810" max="2055" width="9.140625" style="2"/>
    <col min="2056" max="2056" width="11.5703125" style="2" customWidth="1"/>
    <col min="2057" max="2057" width="14.5703125" style="2" customWidth="1"/>
    <col min="2058" max="2058" width="14.5703125" style="2" bestFit="1" customWidth="1"/>
    <col min="2059" max="2059" width="12.28515625" style="2" bestFit="1" customWidth="1"/>
    <col min="2060" max="2060" width="15" style="2" customWidth="1"/>
    <col min="2061" max="2061" width="13.28515625" style="2" customWidth="1"/>
    <col min="2062" max="2062" width="14.28515625" style="2" bestFit="1" customWidth="1"/>
    <col min="2063" max="2063" width="13.5703125" style="2" customWidth="1"/>
    <col min="2064" max="2064" width="16.5703125" style="2" customWidth="1"/>
    <col min="2065" max="2065" width="15.140625" style="2" customWidth="1"/>
    <col min="2066" max="2311" width="9.140625" style="2"/>
    <col min="2312" max="2312" width="11.5703125" style="2" customWidth="1"/>
    <col min="2313" max="2313" width="14.5703125" style="2" customWidth="1"/>
    <col min="2314" max="2314" width="14.5703125" style="2" bestFit="1" customWidth="1"/>
    <col min="2315" max="2315" width="12.28515625" style="2" bestFit="1" customWidth="1"/>
    <col min="2316" max="2316" width="15" style="2" customWidth="1"/>
    <col min="2317" max="2317" width="13.28515625" style="2" customWidth="1"/>
    <col min="2318" max="2318" width="14.28515625" style="2" bestFit="1" customWidth="1"/>
    <col min="2319" max="2319" width="13.5703125" style="2" customWidth="1"/>
    <col min="2320" max="2320" width="16.5703125" style="2" customWidth="1"/>
    <col min="2321" max="2321" width="15.140625" style="2" customWidth="1"/>
    <col min="2322" max="2567" width="9.140625" style="2"/>
    <col min="2568" max="2568" width="11.5703125" style="2" customWidth="1"/>
    <col min="2569" max="2569" width="14.5703125" style="2" customWidth="1"/>
    <col min="2570" max="2570" width="14.5703125" style="2" bestFit="1" customWidth="1"/>
    <col min="2571" max="2571" width="12.28515625" style="2" bestFit="1" customWidth="1"/>
    <col min="2572" max="2572" width="15" style="2" customWidth="1"/>
    <col min="2573" max="2573" width="13.28515625" style="2" customWidth="1"/>
    <col min="2574" max="2574" width="14.28515625" style="2" bestFit="1" customWidth="1"/>
    <col min="2575" max="2575" width="13.5703125" style="2" customWidth="1"/>
    <col min="2576" max="2576" width="16.5703125" style="2" customWidth="1"/>
    <col min="2577" max="2577" width="15.140625" style="2" customWidth="1"/>
    <col min="2578" max="2823" width="9.140625" style="2"/>
    <col min="2824" max="2824" width="11.5703125" style="2" customWidth="1"/>
    <col min="2825" max="2825" width="14.5703125" style="2" customWidth="1"/>
    <col min="2826" max="2826" width="14.5703125" style="2" bestFit="1" customWidth="1"/>
    <col min="2827" max="2827" width="12.28515625" style="2" bestFit="1" customWidth="1"/>
    <col min="2828" max="2828" width="15" style="2" customWidth="1"/>
    <col min="2829" max="2829" width="13.28515625" style="2" customWidth="1"/>
    <col min="2830" max="2830" width="14.28515625" style="2" bestFit="1" customWidth="1"/>
    <col min="2831" max="2831" width="13.5703125" style="2" customWidth="1"/>
    <col min="2832" max="2832" width="16.5703125" style="2" customWidth="1"/>
    <col min="2833" max="2833" width="15.140625" style="2" customWidth="1"/>
    <col min="2834" max="3079" width="9.140625" style="2"/>
    <col min="3080" max="3080" width="11.5703125" style="2" customWidth="1"/>
    <col min="3081" max="3081" width="14.5703125" style="2" customWidth="1"/>
    <col min="3082" max="3082" width="14.5703125" style="2" bestFit="1" customWidth="1"/>
    <col min="3083" max="3083" width="12.28515625" style="2" bestFit="1" customWidth="1"/>
    <col min="3084" max="3084" width="15" style="2" customWidth="1"/>
    <col min="3085" max="3085" width="13.28515625" style="2" customWidth="1"/>
    <col min="3086" max="3086" width="14.28515625" style="2" bestFit="1" customWidth="1"/>
    <col min="3087" max="3087" width="13.5703125" style="2" customWidth="1"/>
    <col min="3088" max="3088" width="16.5703125" style="2" customWidth="1"/>
    <col min="3089" max="3089" width="15.140625" style="2" customWidth="1"/>
    <col min="3090" max="3335" width="9.140625" style="2"/>
    <col min="3336" max="3336" width="11.5703125" style="2" customWidth="1"/>
    <col min="3337" max="3337" width="14.5703125" style="2" customWidth="1"/>
    <col min="3338" max="3338" width="14.5703125" style="2" bestFit="1" customWidth="1"/>
    <col min="3339" max="3339" width="12.28515625" style="2" bestFit="1" customWidth="1"/>
    <col min="3340" max="3340" width="15" style="2" customWidth="1"/>
    <col min="3341" max="3341" width="13.28515625" style="2" customWidth="1"/>
    <col min="3342" max="3342" width="14.28515625" style="2" bestFit="1" customWidth="1"/>
    <col min="3343" max="3343" width="13.5703125" style="2" customWidth="1"/>
    <col min="3344" max="3344" width="16.5703125" style="2" customWidth="1"/>
    <col min="3345" max="3345" width="15.140625" style="2" customWidth="1"/>
    <col min="3346" max="3591" width="9.140625" style="2"/>
    <col min="3592" max="3592" width="11.5703125" style="2" customWidth="1"/>
    <col min="3593" max="3593" width="14.5703125" style="2" customWidth="1"/>
    <col min="3594" max="3594" width="14.5703125" style="2" bestFit="1" customWidth="1"/>
    <col min="3595" max="3595" width="12.28515625" style="2" bestFit="1" customWidth="1"/>
    <col min="3596" max="3596" width="15" style="2" customWidth="1"/>
    <col min="3597" max="3597" width="13.28515625" style="2" customWidth="1"/>
    <col min="3598" max="3598" width="14.28515625" style="2" bestFit="1" customWidth="1"/>
    <col min="3599" max="3599" width="13.5703125" style="2" customWidth="1"/>
    <col min="3600" max="3600" width="16.5703125" style="2" customWidth="1"/>
    <col min="3601" max="3601" width="15.140625" style="2" customWidth="1"/>
    <col min="3602" max="3847" width="9.140625" style="2"/>
    <col min="3848" max="3848" width="11.5703125" style="2" customWidth="1"/>
    <col min="3849" max="3849" width="14.5703125" style="2" customWidth="1"/>
    <col min="3850" max="3850" width="14.5703125" style="2" bestFit="1" customWidth="1"/>
    <col min="3851" max="3851" width="12.28515625" style="2" bestFit="1" customWidth="1"/>
    <col min="3852" max="3852" width="15" style="2" customWidth="1"/>
    <col min="3853" max="3853" width="13.28515625" style="2" customWidth="1"/>
    <col min="3854" max="3854" width="14.28515625" style="2" bestFit="1" customWidth="1"/>
    <col min="3855" max="3855" width="13.5703125" style="2" customWidth="1"/>
    <col min="3856" max="3856" width="16.5703125" style="2" customWidth="1"/>
    <col min="3857" max="3857" width="15.140625" style="2" customWidth="1"/>
    <col min="3858" max="4103" width="9.140625" style="2"/>
    <col min="4104" max="4104" width="11.5703125" style="2" customWidth="1"/>
    <col min="4105" max="4105" width="14.5703125" style="2" customWidth="1"/>
    <col min="4106" max="4106" width="14.5703125" style="2" bestFit="1" customWidth="1"/>
    <col min="4107" max="4107" width="12.28515625" style="2" bestFit="1" customWidth="1"/>
    <col min="4108" max="4108" width="15" style="2" customWidth="1"/>
    <col min="4109" max="4109" width="13.28515625" style="2" customWidth="1"/>
    <col min="4110" max="4110" width="14.28515625" style="2" bestFit="1" customWidth="1"/>
    <col min="4111" max="4111" width="13.5703125" style="2" customWidth="1"/>
    <col min="4112" max="4112" width="16.5703125" style="2" customWidth="1"/>
    <col min="4113" max="4113" width="15.140625" style="2" customWidth="1"/>
    <col min="4114" max="4359" width="9.140625" style="2"/>
    <col min="4360" max="4360" width="11.5703125" style="2" customWidth="1"/>
    <col min="4361" max="4361" width="14.5703125" style="2" customWidth="1"/>
    <col min="4362" max="4362" width="14.5703125" style="2" bestFit="1" customWidth="1"/>
    <col min="4363" max="4363" width="12.28515625" style="2" bestFit="1" customWidth="1"/>
    <col min="4364" max="4364" width="15" style="2" customWidth="1"/>
    <col min="4365" max="4365" width="13.28515625" style="2" customWidth="1"/>
    <col min="4366" max="4366" width="14.28515625" style="2" bestFit="1" customWidth="1"/>
    <col min="4367" max="4367" width="13.5703125" style="2" customWidth="1"/>
    <col min="4368" max="4368" width="16.5703125" style="2" customWidth="1"/>
    <col min="4369" max="4369" width="15.140625" style="2" customWidth="1"/>
    <col min="4370" max="4615" width="9.140625" style="2"/>
    <col min="4616" max="4616" width="11.5703125" style="2" customWidth="1"/>
    <col min="4617" max="4617" width="14.5703125" style="2" customWidth="1"/>
    <col min="4618" max="4618" width="14.5703125" style="2" bestFit="1" customWidth="1"/>
    <col min="4619" max="4619" width="12.28515625" style="2" bestFit="1" customWidth="1"/>
    <col min="4620" max="4620" width="15" style="2" customWidth="1"/>
    <col min="4621" max="4621" width="13.28515625" style="2" customWidth="1"/>
    <col min="4622" max="4622" width="14.28515625" style="2" bestFit="1" customWidth="1"/>
    <col min="4623" max="4623" width="13.5703125" style="2" customWidth="1"/>
    <col min="4624" max="4624" width="16.5703125" style="2" customWidth="1"/>
    <col min="4625" max="4625" width="15.140625" style="2" customWidth="1"/>
    <col min="4626" max="4871" width="9.140625" style="2"/>
    <col min="4872" max="4872" width="11.5703125" style="2" customWidth="1"/>
    <col min="4873" max="4873" width="14.5703125" style="2" customWidth="1"/>
    <col min="4874" max="4874" width="14.5703125" style="2" bestFit="1" customWidth="1"/>
    <col min="4875" max="4875" width="12.28515625" style="2" bestFit="1" customWidth="1"/>
    <col min="4876" max="4876" width="15" style="2" customWidth="1"/>
    <col min="4877" max="4877" width="13.28515625" style="2" customWidth="1"/>
    <col min="4878" max="4878" width="14.28515625" style="2" bestFit="1" customWidth="1"/>
    <col min="4879" max="4879" width="13.5703125" style="2" customWidth="1"/>
    <col min="4880" max="4880" width="16.5703125" style="2" customWidth="1"/>
    <col min="4881" max="4881" width="15.140625" style="2" customWidth="1"/>
    <col min="4882" max="5127" width="9.140625" style="2"/>
    <col min="5128" max="5128" width="11.5703125" style="2" customWidth="1"/>
    <col min="5129" max="5129" width="14.5703125" style="2" customWidth="1"/>
    <col min="5130" max="5130" width="14.5703125" style="2" bestFit="1" customWidth="1"/>
    <col min="5131" max="5131" width="12.28515625" style="2" bestFit="1" customWidth="1"/>
    <col min="5132" max="5132" width="15" style="2" customWidth="1"/>
    <col min="5133" max="5133" width="13.28515625" style="2" customWidth="1"/>
    <col min="5134" max="5134" width="14.28515625" style="2" bestFit="1" customWidth="1"/>
    <col min="5135" max="5135" width="13.5703125" style="2" customWidth="1"/>
    <col min="5136" max="5136" width="16.5703125" style="2" customWidth="1"/>
    <col min="5137" max="5137" width="15.140625" style="2" customWidth="1"/>
    <col min="5138" max="5383" width="9.140625" style="2"/>
    <col min="5384" max="5384" width="11.5703125" style="2" customWidth="1"/>
    <col min="5385" max="5385" width="14.5703125" style="2" customWidth="1"/>
    <col min="5386" max="5386" width="14.5703125" style="2" bestFit="1" customWidth="1"/>
    <col min="5387" max="5387" width="12.28515625" style="2" bestFit="1" customWidth="1"/>
    <col min="5388" max="5388" width="15" style="2" customWidth="1"/>
    <col min="5389" max="5389" width="13.28515625" style="2" customWidth="1"/>
    <col min="5390" max="5390" width="14.28515625" style="2" bestFit="1" customWidth="1"/>
    <col min="5391" max="5391" width="13.5703125" style="2" customWidth="1"/>
    <col min="5392" max="5392" width="16.5703125" style="2" customWidth="1"/>
    <col min="5393" max="5393" width="15.140625" style="2" customWidth="1"/>
    <col min="5394" max="5639" width="9.140625" style="2"/>
    <col min="5640" max="5640" width="11.5703125" style="2" customWidth="1"/>
    <col min="5641" max="5641" width="14.5703125" style="2" customWidth="1"/>
    <col min="5642" max="5642" width="14.5703125" style="2" bestFit="1" customWidth="1"/>
    <col min="5643" max="5643" width="12.28515625" style="2" bestFit="1" customWidth="1"/>
    <col min="5644" max="5644" width="15" style="2" customWidth="1"/>
    <col min="5645" max="5645" width="13.28515625" style="2" customWidth="1"/>
    <col min="5646" max="5646" width="14.28515625" style="2" bestFit="1" customWidth="1"/>
    <col min="5647" max="5647" width="13.5703125" style="2" customWidth="1"/>
    <col min="5648" max="5648" width="16.5703125" style="2" customWidth="1"/>
    <col min="5649" max="5649" width="15.140625" style="2" customWidth="1"/>
    <col min="5650" max="5895" width="9.140625" style="2"/>
    <col min="5896" max="5896" width="11.5703125" style="2" customWidth="1"/>
    <col min="5897" max="5897" width="14.5703125" style="2" customWidth="1"/>
    <col min="5898" max="5898" width="14.5703125" style="2" bestFit="1" customWidth="1"/>
    <col min="5899" max="5899" width="12.28515625" style="2" bestFit="1" customWidth="1"/>
    <col min="5900" max="5900" width="15" style="2" customWidth="1"/>
    <col min="5901" max="5901" width="13.28515625" style="2" customWidth="1"/>
    <col min="5902" max="5902" width="14.28515625" style="2" bestFit="1" customWidth="1"/>
    <col min="5903" max="5903" width="13.5703125" style="2" customWidth="1"/>
    <col min="5904" max="5904" width="16.5703125" style="2" customWidth="1"/>
    <col min="5905" max="5905" width="15.140625" style="2" customWidth="1"/>
    <col min="5906" max="6151" width="9.140625" style="2"/>
    <col min="6152" max="6152" width="11.5703125" style="2" customWidth="1"/>
    <col min="6153" max="6153" width="14.5703125" style="2" customWidth="1"/>
    <col min="6154" max="6154" width="14.5703125" style="2" bestFit="1" customWidth="1"/>
    <col min="6155" max="6155" width="12.28515625" style="2" bestFit="1" customWidth="1"/>
    <col min="6156" max="6156" width="15" style="2" customWidth="1"/>
    <col min="6157" max="6157" width="13.28515625" style="2" customWidth="1"/>
    <col min="6158" max="6158" width="14.28515625" style="2" bestFit="1" customWidth="1"/>
    <col min="6159" max="6159" width="13.5703125" style="2" customWidth="1"/>
    <col min="6160" max="6160" width="16.5703125" style="2" customWidth="1"/>
    <col min="6161" max="6161" width="15.140625" style="2" customWidth="1"/>
    <col min="6162" max="6407" width="9.140625" style="2"/>
    <col min="6408" max="6408" width="11.5703125" style="2" customWidth="1"/>
    <col min="6409" max="6409" width="14.5703125" style="2" customWidth="1"/>
    <col min="6410" max="6410" width="14.5703125" style="2" bestFit="1" customWidth="1"/>
    <col min="6411" max="6411" width="12.28515625" style="2" bestFit="1" customWidth="1"/>
    <col min="6412" max="6412" width="15" style="2" customWidth="1"/>
    <col min="6413" max="6413" width="13.28515625" style="2" customWidth="1"/>
    <col min="6414" max="6414" width="14.28515625" style="2" bestFit="1" customWidth="1"/>
    <col min="6415" max="6415" width="13.5703125" style="2" customWidth="1"/>
    <col min="6416" max="6416" width="16.5703125" style="2" customWidth="1"/>
    <col min="6417" max="6417" width="15.140625" style="2" customWidth="1"/>
    <col min="6418" max="6663" width="9.140625" style="2"/>
    <col min="6664" max="6664" width="11.5703125" style="2" customWidth="1"/>
    <col min="6665" max="6665" width="14.5703125" style="2" customWidth="1"/>
    <col min="6666" max="6666" width="14.5703125" style="2" bestFit="1" customWidth="1"/>
    <col min="6667" max="6667" width="12.28515625" style="2" bestFit="1" customWidth="1"/>
    <col min="6668" max="6668" width="15" style="2" customWidth="1"/>
    <col min="6669" max="6669" width="13.28515625" style="2" customWidth="1"/>
    <col min="6670" max="6670" width="14.28515625" style="2" bestFit="1" customWidth="1"/>
    <col min="6671" max="6671" width="13.5703125" style="2" customWidth="1"/>
    <col min="6672" max="6672" width="16.5703125" style="2" customWidth="1"/>
    <col min="6673" max="6673" width="15.140625" style="2" customWidth="1"/>
    <col min="6674" max="6919" width="9.140625" style="2"/>
    <col min="6920" max="6920" width="11.5703125" style="2" customWidth="1"/>
    <col min="6921" max="6921" width="14.5703125" style="2" customWidth="1"/>
    <col min="6922" max="6922" width="14.5703125" style="2" bestFit="1" customWidth="1"/>
    <col min="6923" max="6923" width="12.28515625" style="2" bestFit="1" customWidth="1"/>
    <col min="6924" max="6924" width="15" style="2" customWidth="1"/>
    <col min="6925" max="6925" width="13.28515625" style="2" customWidth="1"/>
    <col min="6926" max="6926" width="14.28515625" style="2" bestFit="1" customWidth="1"/>
    <col min="6927" max="6927" width="13.5703125" style="2" customWidth="1"/>
    <col min="6928" max="6928" width="16.5703125" style="2" customWidth="1"/>
    <col min="6929" max="6929" width="15.140625" style="2" customWidth="1"/>
    <col min="6930" max="7175" width="9.140625" style="2"/>
    <col min="7176" max="7176" width="11.5703125" style="2" customWidth="1"/>
    <col min="7177" max="7177" width="14.5703125" style="2" customWidth="1"/>
    <col min="7178" max="7178" width="14.5703125" style="2" bestFit="1" customWidth="1"/>
    <col min="7179" max="7179" width="12.28515625" style="2" bestFit="1" customWidth="1"/>
    <col min="7180" max="7180" width="15" style="2" customWidth="1"/>
    <col min="7181" max="7181" width="13.28515625" style="2" customWidth="1"/>
    <col min="7182" max="7182" width="14.28515625" style="2" bestFit="1" customWidth="1"/>
    <col min="7183" max="7183" width="13.5703125" style="2" customWidth="1"/>
    <col min="7184" max="7184" width="16.5703125" style="2" customWidth="1"/>
    <col min="7185" max="7185" width="15.140625" style="2" customWidth="1"/>
    <col min="7186" max="7431" width="9.140625" style="2"/>
    <col min="7432" max="7432" width="11.5703125" style="2" customWidth="1"/>
    <col min="7433" max="7433" width="14.5703125" style="2" customWidth="1"/>
    <col min="7434" max="7434" width="14.5703125" style="2" bestFit="1" customWidth="1"/>
    <col min="7435" max="7435" width="12.28515625" style="2" bestFit="1" customWidth="1"/>
    <col min="7436" max="7436" width="15" style="2" customWidth="1"/>
    <col min="7437" max="7437" width="13.28515625" style="2" customWidth="1"/>
    <col min="7438" max="7438" width="14.28515625" style="2" bestFit="1" customWidth="1"/>
    <col min="7439" max="7439" width="13.5703125" style="2" customWidth="1"/>
    <col min="7440" max="7440" width="16.5703125" style="2" customWidth="1"/>
    <col min="7441" max="7441" width="15.140625" style="2" customWidth="1"/>
    <col min="7442" max="7687" width="9.140625" style="2"/>
    <col min="7688" max="7688" width="11.5703125" style="2" customWidth="1"/>
    <col min="7689" max="7689" width="14.5703125" style="2" customWidth="1"/>
    <col min="7690" max="7690" width="14.5703125" style="2" bestFit="1" customWidth="1"/>
    <col min="7691" max="7691" width="12.28515625" style="2" bestFit="1" customWidth="1"/>
    <col min="7692" max="7692" width="15" style="2" customWidth="1"/>
    <col min="7693" max="7693" width="13.28515625" style="2" customWidth="1"/>
    <col min="7694" max="7694" width="14.28515625" style="2" bestFit="1" customWidth="1"/>
    <col min="7695" max="7695" width="13.5703125" style="2" customWidth="1"/>
    <col min="7696" max="7696" width="16.5703125" style="2" customWidth="1"/>
    <col min="7697" max="7697" width="15.140625" style="2" customWidth="1"/>
    <col min="7698" max="7943" width="9.140625" style="2"/>
    <col min="7944" max="7944" width="11.5703125" style="2" customWidth="1"/>
    <col min="7945" max="7945" width="14.5703125" style="2" customWidth="1"/>
    <col min="7946" max="7946" width="14.5703125" style="2" bestFit="1" customWidth="1"/>
    <col min="7947" max="7947" width="12.28515625" style="2" bestFit="1" customWidth="1"/>
    <col min="7948" max="7948" width="15" style="2" customWidth="1"/>
    <col min="7949" max="7949" width="13.28515625" style="2" customWidth="1"/>
    <col min="7950" max="7950" width="14.28515625" style="2" bestFit="1" customWidth="1"/>
    <col min="7951" max="7951" width="13.5703125" style="2" customWidth="1"/>
    <col min="7952" max="7952" width="16.5703125" style="2" customWidth="1"/>
    <col min="7953" max="7953" width="15.140625" style="2" customWidth="1"/>
    <col min="7954" max="8199" width="9.140625" style="2"/>
    <col min="8200" max="8200" width="11.5703125" style="2" customWidth="1"/>
    <col min="8201" max="8201" width="14.5703125" style="2" customWidth="1"/>
    <col min="8202" max="8202" width="14.5703125" style="2" bestFit="1" customWidth="1"/>
    <col min="8203" max="8203" width="12.28515625" style="2" bestFit="1" customWidth="1"/>
    <col min="8204" max="8204" width="15" style="2" customWidth="1"/>
    <col min="8205" max="8205" width="13.28515625" style="2" customWidth="1"/>
    <col min="8206" max="8206" width="14.28515625" style="2" bestFit="1" customWidth="1"/>
    <col min="8207" max="8207" width="13.5703125" style="2" customWidth="1"/>
    <col min="8208" max="8208" width="16.5703125" style="2" customWidth="1"/>
    <col min="8209" max="8209" width="15.140625" style="2" customWidth="1"/>
    <col min="8210" max="8455" width="9.140625" style="2"/>
    <col min="8456" max="8456" width="11.5703125" style="2" customWidth="1"/>
    <col min="8457" max="8457" width="14.5703125" style="2" customWidth="1"/>
    <col min="8458" max="8458" width="14.5703125" style="2" bestFit="1" customWidth="1"/>
    <col min="8459" max="8459" width="12.28515625" style="2" bestFit="1" customWidth="1"/>
    <col min="8460" max="8460" width="15" style="2" customWidth="1"/>
    <col min="8461" max="8461" width="13.28515625" style="2" customWidth="1"/>
    <col min="8462" max="8462" width="14.28515625" style="2" bestFit="1" customWidth="1"/>
    <col min="8463" max="8463" width="13.5703125" style="2" customWidth="1"/>
    <col min="8464" max="8464" width="16.5703125" style="2" customWidth="1"/>
    <col min="8465" max="8465" width="15.140625" style="2" customWidth="1"/>
    <col min="8466" max="8711" width="9.140625" style="2"/>
    <col min="8712" max="8712" width="11.5703125" style="2" customWidth="1"/>
    <col min="8713" max="8713" width="14.5703125" style="2" customWidth="1"/>
    <col min="8714" max="8714" width="14.5703125" style="2" bestFit="1" customWidth="1"/>
    <col min="8715" max="8715" width="12.28515625" style="2" bestFit="1" customWidth="1"/>
    <col min="8716" max="8716" width="15" style="2" customWidth="1"/>
    <col min="8717" max="8717" width="13.28515625" style="2" customWidth="1"/>
    <col min="8718" max="8718" width="14.28515625" style="2" bestFit="1" customWidth="1"/>
    <col min="8719" max="8719" width="13.5703125" style="2" customWidth="1"/>
    <col min="8720" max="8720" width="16.5703125" style="2" customWidth="1"/>
    <col min="8721" max="8721" width="15.140625" style="2" customWidth="1"/>
    <col min="8722" max="8967" width="9.140625" style="2"/>
    <col min="8968" max="8968" width="11.5703125" style="2" customWidth="1"/>
    <col min="8969" max="8969" width="14.5703125" style="2" customWidth="1"/>
    <col min="8970" max="8970" width="14.5703125" style="2" bestFit="1" customWidth="1"/>
    <col min="8971" max="8971" width="12.28515625" style="2" bestFit="1" customWidth="1"/>
    <col min="8972" max="8972" width="15" style="2" customWidth="1"/>
    <col min="8973" max="8973" width="13.28515625" style="2" customWidth="1"/>
    <col min="8974" max="8974" width="14.28515625" style="2" bestFit="1" customWidth="1"/>
    <col min="8975" max="8975" width="13.5703125" style="2" customWidth="1"/>
    <col min="8976" max="8976" width="16.5703125" style="2" customWidth="1"/>
    <col min="8977" max="8977" width="15.140625" style="2" customWidth="1"/>
    <col min="8978" max="9223" width="9.140625" style="2"/>
    <col min="9224" max="9224" width="11.5703125" style="2" customWidth="1"/>
    <col min="9225" max="9225" width="14.5703125" style="2" customWidth="1"/>
    <col min="9226" max="9226" width="14.5703125" style="2" bestFit="1" customWidth="1"/>
    <col min="9227" max="9227" width="12.28515625" style="2" bestFit="1" customWidth="1"/>
    <col min="9228" max="9228" width="15" style="2" customWidth="1"/>
    <col min="9229" max="9229" width="13.28515625" style="2" customWidth="1"/>
    <col min="9230" max="9230" width="14.28515625" style="2" bestFit="1" customWidth="1"/>
    <col min="9231" max="9231" width="13.5703125" style="2" customWidth="1"/>
    <col min="9232" max="9232" width="16.5703125" style="2" customWidth="1"/>
    <col min="9233" max="9233" width="15.140625" style="2" customWidth="1"/>
    <col min="9234" max="9479" width="9.140625" style="2"/>
    <col min="9480" max="9480" width="11.5703125" style="2" customWidth="1"/>
    <col min="9481" max="9481" width="14.5703125" style="2" customWidth="1"/>
    <col min="9482" max="9482" width="14.5703125" style="2" bestFit="1" customWidth="1"/>
    <col min="9483" max="9483" width="12.28515625" style="2" bestFit="1" customWidth="1"/>
    <col min="9484" max="9484" width="15" style="2" customWidth="1"/>
    <col min="9485" max="9485" width="13.28515625" style="2" customWidth="1"/>
    <col min="9486" max="9486" width="14.28515625" style="2" bestFit="1" customWidth="1"/>
    <col min="9487" max="9487" width="13.5703125" style="2" customWidth="1"/>
    <col min="9488" max="9488" width="16.5703125" style="2" customWidth="1"/>
    <col min="9489" max="9489" width="15.140625" style="2" customWidth="1"/>
    <col min="9490" max="9735" width="9.140625" style="2"/>
    <col min="9736" max="9736" width="11.5703125" style="2" customWidth="1"/>
    <col min="9737" max="9737" width="14.5703125" style="2" customWidth="1"/>
    <col min="9738" max="9738" width="14.5703125" style="2" bestFit="1" customWidth="1"/>
    <col min="9739" max="9739" width="12.28515625" style="2" bestFit="1" customWidth="1"/>
    <col min="9740" max="9740" width="15" style="2" customWidth="1"/>
    <col min="9741" max="9741" width="13.28515625" style="2" customWidth="1"/>
    <col min="9742" max="9742" width="14.28515625" style="2" bestFit="1" customWidth="1"/>
    <col min="9743" max="9743" width="13.5703125" style="2" customWidth="1"/>
    <col min="9744" max="9744" width="16.5703125" style="2" customWidth="1"/>
    <col min="9745" max="9745" width="15.140625" style="2" customWidth="1"/>
    <col min="9746" max="9991" width="9.140625" style="2"/>
    <col min="9992" max="9992" width="11.5703125" style="2" customWidth="1"/>
    <col min="9993" max="9993" width="14.5703125" style="2" customWidth="1"/>
    <col min="9994" max="9994" width="14.5703125" style="2" bestFit="1" customWidth="1"/>
    <col min="9995" max="9995" width="12.28515625" style="2" bestFit="1" customWidth="1"/>
    <col min="9996" max="9996" width="15" style="2" customWidth="1"/>
    <col min="9997" max="9997" width="13.28515625" style="2" customWidth="1"/>
    <col min="9998" max="9998" width="14.28515625" style="2" bestFit="1" customWidth="1"/>
    <col min="9999" max="9999" width="13.5703125" style="2" customWidth="1"/>
    <col min="10000" max="10000" width="16.5703125" style="2" customWidth="1"/>
    <col min="10001" max="10001" width="15.140625" style="2" customWidth="1"/>
    <col min="10002" max="10247" width="9.140625" style="2"/>
    <col min="10248" max="10248" width="11.5703125" style="2" customWidth="1"/>
    <col min="10249" max="10249" width="14.5703125" style="2" customWidth="1"/>
    <col min="10250" max="10250" width="14.5703125" style="2" bestFit="1" customWidth="1"/>
    <col min="10251" max="10251" width="12.28515625" style="2" bestFit="1" customWidth="1"/>
    <col min="10252" max="10252" width="15" style="2" customWidth="1"/>
    <col min="10253" max="10253" width="13.28515625" style="2" customWidth="1"/>
    <col min="10254" max="10254" width="14.28515625" style="2" bestFit="1" customWidth="1"/>
    <col min="10255" max="10255" width="13.5703125" style="2" customWidth="1"/>
    <col min="10256" max="10256" width="16.5703125" style="2" customWidth="1"/>
    <col min="10257" max="10257" width="15.140625" style="2" customWidth="1"/>
    <col min="10258" max="10503" width="9.140625" style="2"/>
    <col min="10504" max="10504" width="11.5703125" style="2" customWidth="1"/>
    <col min="10505" max="10505" width="14.5703125" style="2" customWidth="1"/>
    <col min="10506" max="10506" width="14.5703125" style="2" bestFit="1" customWidth="1"/>
    <col min="10507" max="10507" width="12.28515625" style="2" bestFit="1" customWidth="1"/>
    <col min="10508" max="10508" width="15" style="2" customWidth="1"/>
    <col min="10509" max="10509" width="13.28515625" style="2" customWidth="1"/>
    <col min="10510" max="10510" width="14.28515625" style="2" bestFit="1" customWidth="1"/>
    <col min="10511" max="10511" width="13.5703125" style="2" customWidth="1"/>
    <col min="10512" max="10512" width="16.5703125" style="2" customWidth="1"/>
    <col min="10513" max="10513" width="15.140625" style="2" customWidth="1"/>
    <col min="10514" max="10759" width="9.140625" style="2"/>
    <col min="10760" max="10760" width="11.5703125" style="2" customWidth="1"/>
    <col min="10761" max="10761" width="14.5703125" style="2" customWidth="1"/>
    <col min="10762" max="10762" width="14.5703125" style="2" bestFit="1" customWidth="1"/>
    <col min="10763" max="10763" width="12.28515625" style="2" bestFit="1" customWidth="1"/>
    <col min="10764" max="10764" width="15" style="2" customWidth="1"/>
    <col min="10765" max="10765" width="13.28515625" style="2" customWidth="1"/>
    <col min="10766" max="10766" width="14.28515625" style="2" bestFit="1" customWidth="1"/>
    <col min="10767" max="10767" width="13.5703125" style="2" customWidth="1"/>
    <col min="10768" max="10768" width="16.5703125" style="2" customWidth="1"/>
    <col min="10769" max="10769" width="15.140625" style="2" customWidth="1"/>
    <col min="10770" max="11015" width="9.140625" style="2"/>
    <col min="11016" max="11016" width="11.5703125" style="2" customWidth="1"/>
    <col min="11017" max="11017" width="14.5703125" style="2" customWidth="1"/>
    <col min="11018" max="11018" width="14.5703125" style="2" bestFit="1" customWidth="1"/>
    <col min="11019" max="11019" width="12.28515625" style="2" bestFit="1" customWidth="1"/>
    <col min="11020" max="11020" width="15" style="2" customWidth="1"/>
    <col min="11021" max="11021" width="13.28515625" style="2" customWidth="1"/>
    <col min="11022" max="11022" width="14.28515625" style="2" bestFit="1" customWidth="1"/>
    <col min="11023" max="11023" width="13.5703125" style="2" customWidth="1"/>
    <col min="11024" max="11024" width="16.5703125" style="2" customWidth="1"/>
    <col min="11025" max="11025" width="15.140625" style="2" customWidth="1"/>
    <col min="11026" max="11271" width="9.140625" style="2"/>
    <col min="11272" max="11272" width="11.5703125" style="2" customWidth="1"/>
    <col min="11273" max="11273" width="14.5703125" style="2" customWidth="1"/>
    <col min="11274" max="11274" width="14.5703125" style="2" bestFit="1" customWidth="1"/>
    <col min="11275" max="11275" width="12.28515625" style="2" bestFit="1" customWidth="1"/>
    <col min="11276" max="11276" width="15" style="2" customWidth="1"/>
    <col min="11277" max="11277" width="13.28515625" style="2" customWidth="1"/>
    <col min="11278" max="11278" width="14.28515625" style="2" bestFit="1" customWidth="1"/>
    <col min="11279" max="11279" width="13.5703125" style="2" customWidth="1"/>
    <col min="11280" max="11280" width="16.5703125" style="2" customWidth="1"/>
    <col min="11281" max="11281" width="15.140625" style="2" customWidth="1"/>
    <col min="11282" max="11527" width="9.140625" style="2"/>
    <col min="11528" max="11528" width="11.5703125" style="2" customWidth="1"/>
    <col min="11529" max="11529" width="14.5703125" style="2" customWidth="1"/>
    <col min="11530" max="11530" width="14.5703125" style="2" bestFit="1" customWidth="1"/>
    <col min="11531" max="11531" width="12.28515625" style="2" bestFit="1" customWidth="1"/>
    <col min="11532" max="11532" width="15" style="2" customWidth="1"/>
    <col min="11533" max="11533" width="13.28515625" style="2" customWidth="1"/>
    <col min="11534" max="11534" width="14.28515625" style="2" bestFit="1" customWidth="1"/>
    <col min="11535" max="11535" width="13.5703125" style="2" customWidth="1"/>
    <col min="11536" max="11536" width="16.5703125" style="2" customWidth="1"/>
    <col min="11537" max="11537" width="15.140625" style="2" customWidth="1"/>
    <col min="11538" max="11783" width="9.140625" style="2"/>
    <col min="11784" max="11784" width="11.5703125" style="2" customWidth="1"/>
    <col min="11785" max="11785" width="14.5703125" style="2" customWidth="1"/>
    <col min="11786" max="11786" width="14.5703125" style="2" bestFit="1" customWidth="1"/>
    <col min="11787" max="11787" width="12.28515625" style="2" bestFit="1" customWidth="1"/>
    <col min="11788" max="11788" width="15" style="2" customWidth="1"/>
    <col min="11789" max="11789" width="13.28515625" style="2" customWidth="1"/>
    <col min="11790" max="11790" width="14.28515625" style="2" bestFit="1" customWidth="1"/>
    <col min="11791" max="11791" width="13.5703125" style="2" customWidth="1"/>
    <col min="11792" max="11792" width="16.5703125" style="2" customWidth="1"/>
    <col min="11793" max="11793" width="15.140625" style="2" customWidth="1"/>
    <col min="11794" max="12039" width="9.140625" style="2"/>
    <col min="12040" max="12040" width="11.5703125" style="2" customWidth="1"/>
    <col min="12041" max="12041" width="14.5703125" style="2" customWidth="1"/>
    <col min="12042" max="12042" width="14.5703125" style="2" bestFit="1" customWidth="1"/>
    <col min="12043" max="12043" width="12.28515625" style="2" bestFit="1" customWidth="1"/>
    <col min="12044" max="12044" width="15" style="2" customWidth="1"/>
    <col min="12045" max="12045" width="13.28515625" style="2" customWidth="1"/>
    <col min="12046" max="12046" width="14.28515625" style="2" bestFit="1" customWidth="1"/>
    <col min="12047" max="12047" width="13.5703125" style="2" customWidth="1"/>
    <col min="12048" max="12048" width="16.5703125" style="2" customWidth="1"/>
    <col min="12049" max="12049" width="15.140625" style="2" customWidth="1"/>
    <col min="12050" max="12295" width="9.140625" style="2"/>
    <col min="12296" max="12296" width="11.5703125" style="2" customWidth="1"/>
    <col min="12297" max="12297" width="14.5703125" style="2" customWidth="1"/>
    <col min="12298" max="12298" width="14.5703125" style="2" bestFit="1" customWidth="1"/>
    <col min="12299" max="12299" width="12.28515625" style="2" bestFit="1" customWidth="1"/>
    <col min="12300" max="12300" width="15" style="2" customWidth="1"/>
    <col min="12301" max="12301" width="13.28515625" style="2" customWidth="1"/>
    <col min="12302" max="12302" width="14.28515625" style="2" bestFit="1" customWidth="1"/>
    <col min="12303" max="12303" width="13.5703125" style="2" customWidth="1"/>
    <col min="12304" max="12304" width="16.5703125" style="2" customWidth="1"/>
    <col min="12305" max="12305" width="15.140625" style="2" customWidth="1"/>
    <col min="12306" max="12551" width="9.140625" style="2"/>
    <col min="12552" max="12552" width="11.5703125" style="2" customWidth="1"/>
    <col min="12553" max="12553" width="14.5703125" style="2" customWidth="1"/>
    <col min="12554" max="12554" width="14.5703125" style="2" bestFit="1" customWidth="1"/>
    <col min="12555" max="12555" width="12.28515625" style="2" bestFit="1" customWidth="1"/>
    <col min="12556" max="12556" width="15" style="2" customWidth="1"/>
    <col min="12557" max="12557" width="13.28515625" style="2" customWidth="1"/>
    <col min="12558" max="12558" width="14.28515625" style="2" bestFit="1" customWidth="1"/>
    <col min="12559" max="12559" width="13.5703125" style="2" customWidth="1"/>
    <col min="12560" max="12560" width="16.5703125" style="2" customWidth="1"/>
    <col min="12561" max="12561" width="15.140625" style="2" customWidth="1"/>
    <col min="12562" max="12807" width="9.140625" style="2"/>
    <col min="12808" max="12808" width="11.5703125" style="2" customWidth="1"/>
    <col min="12809" max="12809" width="14.5703125" style="2" customWidth="1"/>
    <col min="12810" max="12810" width="14.5703125" style="2" bestFit="1" customWidth="1"/>
    <col min="12811" max="12811" width="12.28515625" style="2" bestFit="1" customWidth="1"/>
    <col min="12812" max="12812" width="15" style="2" customWidth="1"/>
    <col min="12813" max="12813" width="13.28515625" style="2" customWidth="1"/>
    <col min="12814" max="12814" width="14.28515625" style="2" bestFit="1" customWidth="1"/>
    <col min="12815" max="12815" width="13.5703125" style="2" customWidth="1"/>
    <col min="12816" max="12816" width="16.5703125" style="2" customWidth="1"/>
    <col min="12817" max="12817" width="15.140625" style="2" customWidth="1"/>
    <col min="12818" max="13063" width="9.140625" style="2"/>
    <col min="13064" max="13064" width="11.5703125" style="2" customWidth="1"/>
    <col min="13065" max="13065" width="14.5703125" style="2" customWidth="1"/>
    <col min="13066" max="13066" width="14.5703125" style="2" bestFit="1" customWidth="1"/>
    <col min="13067" max="13067" width="12.28515625" style="2" bestFit="1" customWidth="1"/>
    <col min="13068" max="13068" width="15" style="2" customWidth="1"/>
    <col min="13069" max="13069" width="13.28515625" style="2" customWidth="1"/>
    <col min="13070" max="13070" width="14.28515625" style="2" bestFit="1" customWidth="1"/>
    <col min="13071" max="13071" width="13.5703125" style="2" customWidth="1"/>
    <col min="13072" max="13072" width="16.5703125" style="2" customWidth="1"/>
    <col min="13073" max="13073" width="15.140625" style="2" customWidth="1"/>
    <col min="13074" max="13319" width="9.140625" style="2"/>
    <col min="13320" max="13320" width="11.5703125" style="2" customWidth="1"/>
    <col min="13321" max="13321" width="14.5703125" style="2" customWidth="1"/>
    <col min="13322" max="13322" width="14.5703125" style="2" bestFit="1" customWidth="1"/>
    <col min="13323" max="13323" width="12.28515625" style="2" bestFit="1" customWidth="1"/>
    <col min="13324" max="13324" width="15" style="2" customWidth="1"/>
    <col min="13325" max="13325" width="13.28515625" style="2" customWidth="1"/>
    <col min="13326" max="13326" width="14.28515625" style="2" bestFit="1" customWidth="1"/>
    <col min="13327" max="13327" width="13.5703125" style="2" customWidth="1"/>
    <col min="13328" max="13328" width="16.5703125" style="2" customWidth="1"/>
    <col min="13329" max="13329" width="15.140625" style="2" customWidth="1"/>
    <col min="13330" max="13575" width="9.140625" style="2"/>
    <col min="13576" max="13576" width="11.5703125" style="2" customWidth="1"/>
    <col min="13577" max="13577" width="14.5703125" style="2" customWidth="1"/>
    <col min="13578" max="13578" width="14.5703125" style="2" bestFit="1" customWidth="1"/>
    <col min="13579" max="13579" width="12.28515625" style="2" bestFit="1" customWidth="1"/>
    <col min="13580" max="13580" width="15" style="2" customWidth="1"/>
    <col min="13581" max="13581" width="13.28515625" style="2" customWidth="1"/>
    <col min="13582" max="13582" width="14.28515625" style="2" bestFit="1" customWidth="1"/>
    <col min="13583" max="13583" width="13.5703125" style="2" customWidth="1"/>
    <col min="13584" max="13584" width="16.5703125" style="2" customWidth="1"/>
    <col min="13585" max="13585" width="15.140625" style="2" customWidth="1"/>
    <col min="13586" max="13831" width="9.140625" style="2"/>
    <col min="13832" max="13832" width="11.5703125" style="2" customWidth="1"/>
    <col min="13833" max="13833" width="14.5703125" style="2" customWidth="1"/>
    <col min="13834" max="13834" width="14.5703125" style="2" bestFit="1" customWidth="1"/>
    <col min="13835" max="13835" width="12.28515625" style="2" bestFit="1" customWidth="1"/>
    <col min="13836" max="13836" width="15" style="2" customWidth="1"/>
    <col min="13837" max="13837" width="13.28515625" style="2" customWidth="1"/>
    <col min="13838" max="13838" width="14.28515625" style="2" bestFit="1" customWidth="1"/>
    <col min="13839" max="13839" width="13.5703125" style="2" customWidth="1"/>
    <col min="13840" max="13840" width="16.5703125" style="2" customWidth="1"/>
    <col min="13841" max="13841" width="15.140625" style="2" customWidth="1"/>
    <col min="13842" max="14087" width="9.140625" style="2"/>
    <col min="14088" max="14088" width="11.5703125" style="2" customWidth="1"/>
    <col min="14089" max="14089" width="14.5703125" style="2" customWidth="1"/>
    <col min="14090" max="14090" width="14.5703125" style="2" bestFit="1" customWidth="1"/>
    <col min="14091" max="14091" width="12.28515625" style="2" bestFit="1" customWidth="1"/>
    <col min="14092" max="14092" width="15" style="2" customWidth="1"/>
    <col min="14093" max="14093" width="13.28515625" style="2" customWidth="1"/>
    <col min="14094" max="14094" width="14.28515625" style="2" bestFit="1" customWidth="1"/>
    <col min="14095" max="14095" width="13.5703125" style="2" customWidth="1"/>
    <col min="14096" max="14096" width="16.5703125" style="2" customWidth="1"/>
    <col min="14097" max="14097" width="15.140625" style="2" customWidth="1"/>
    <col min="14098" max="14343" width="9.140625" style="2"/>
    <col min="14344" max="14344" width="11.5703125" style="2" customWidth="1"/>
    <col min="14345" max="14345" width="14.5703125" style="2" customWidth="1"/>
    <col min="14346" max="14346" width="14.5703125" style="2" bestFit="1" customWidth="1"/>
    <col min="14347" max="14347" width="12.28515625" style="2" bestFit="1" customWidth="1"/>
    <col min="14348" max="14348" width="15" style="2" customWidth="1"/>
    <col min="14349" max="14349" width="13.28515625" style="2" customWidth="1"/>
    <col min="14350" max="14350" width="14.28515625" style="2" bestFit="1" customWidth="1"/>
    <col min="14351" max="14351" width="13.5703125" style="2" customWidth="1"/>
    <col min="14352" max="14352" width="16.5703125" style="2" customWidth="1"/>
    <col min="14353" max="14353" width="15.140625" style="2" customWidth="1"/>
    <col min="14354" max="14599" width="9.140625" style="2"/>
    <col min="14600" max="14600" width="11.5703125" style="2" customWidth="1"/>
    <col min="14601" max="14601" width="14.5703125" style="2" customWidth="1"/>
    <col min="14602" max="14602" width="14.5703125" style="2" bestFit="1" customWidth="1"/>
    <col min="14603" max="14603" width="12.28515625" style="2" bestFit="1" customWidth="1"/>
    <col min="14604" max="14604" width="15" style="2" customWidth="1"/>
    <col min="14605" max="14605" width="13.28515625" style="2" customWidth="1"/>
    <col min="14606" max="14606" width="14.28515625" style="2" bestFit="1" customWidth="1"/>
    <col min="14607" max="14607" width="13.5703125" style="2" customWidth="1"/>
    <col min="14608" max="14608" width="16.5703125" style="2" customWidth="1"/>
    <col min="14609" max="14609" width="15.140625" style="2" customWidth="1"/>
    <col min="14610" max="14855" width="9.140625" style="2"/>
    <col min="14856" max="14856" width="11.5703125" style="2" customWidth="1"/>
    <col min="14857" max="14857" width="14.5703125" style="2" customWidth="1"/>
    <col min="14858" max="14858" width="14.5703125" style="2" bestFit="1" customWidth="1"/>
    <col min="14859" max="14859" width="12.28515625" style="2" bestFit="1" customWidth="1"/>
    <col min="14860" max="14860" width="15" style="2" customWidth="1"/>
    <col min="14861" max="14861" width="13.28515625" style="2" customWidth="1"/>
    <col min="14862" max="14862" width="14.28515625" style="2" bestFit="1" customWidth="1"/>
    <col min="14863" max="14863" width="13.5703125" style="2" customWidth="1"/>
    <col min="14864" max="14864" width="16.5703125" style="2" customWidth="1"/>
    <col min="14865" max="14865" width="15.140625" style="2" customWidth="1"/>
    <col min="14866" max="15111" width="9.140625" style="2"/>
    <col min="15112" max="15112" width="11.5703125" style="2" customWidth="1"/>
    <col min="15113" max="15113" width="14.5703125" style="2" customWidth="1"/>
    <col min="15114" max="15114" width="14.5703125" style="2" bestFit="1" customWidth="1"/>
    <col min="15115" max="15115" width="12.28515625" style="2" bestFit="1" customWidth="1"/>
    <col min="15116" max="15116" width="15" style="2" customWidth="1"/>
    <col min="15117" max="15117" width="13.28515625" style="2" customWidth="1"/>
    <col min="15118" max="15118" width="14.28515625" style="2" bestFit="1" customWidth="1"/>
    <col min="15119" max="15119" width="13.5703125" style="2" customWidth="1"/>
    <col min="15120" max="15120" width="16.5703125" style="2" customWidth="1"/>
    <col min="15121" max="15121" width="15.140625" style="2" customWidth="1"/>
    <col min="15122" max="15367" width="9.140625" style="2"/>
    <col min="15368" max="15368" width="11.5703125" style="2" customWidth="1"/>
    <col min="15369" max="15369" width="14.5703125" style="2" customWidth="1"/>
    <col min="15370" max="15370" width="14.5703125" style="2" bestFit="1" customWidth="1"/>
    <col min="15371" max="15371" width="12.28515625" style="2" bestFit="1" customWidth="1"/>
    <col min="15372" max="15372" width="15" style="2" customWidth="1"/>
    <col min="15373" max="15373" width="13.28515625" style="2" customWidth="1"/>
    <col min="15374" max="15374" width="14.28515625" style="2" bestFit="1" customWidth="1"/>
    <col min="15375" max="15375" width="13.5703125" style="2" customWidth="1"/>
    <col min="15376" max="15376" width="16.5703125" style="2" customWidth="1"/>
    <col min="15377" max="15377" width="15.140625" style="2" customWidth="1"/>
    <col min="15378" max="15623" width="9.140625" style="2"/>
    <col min="15624" max="15624" width="11.5703125" style="2" customWidth="1"/>
    <col min="15625" max="15625" width="14.5703125" style="2" customWidth="1"/>
    <col min="15626" max="15626" width="14.5703125" style="2" bestFit="1" customWidth="1"/>
    <col min="15627" max="15627" width="12.28515625" style="2" bestFit="1" customWidth="1"/>
    <col min="15628" max="15628" width="15" style="2" customWidth="1"/>
    <col min="15629" max="15629" width="13.28515625" style="2" customWidth="1"/>
    <col min="15630" max="15630" width="14.28515625" style="2" bestFit="1" customWidth="1"/>
    <col min="15631" max="15631" width="13.5703125" style="2" customWidth="1"/>
    <col min="15632" max="15632" width="16.5703125" style="2" customWidth="1"/>
    <col min="15633" max="15633" width="15.140625" style="2" customWidth="1"/>
    <col min="15634" max="15879" width="9.140625" style="2"/>
    <col min="15880" max="15880" width="11.5703125" style="2" customWidth="1"/>
    <col min="15881" max="15881" width="14.5703125" style="2" customWidth="1"/>
    <col min="15882" max="15882" width="14.5703125" style="2" bestFit="1" customWidth="1"/>
    <col min="15883" max="15883" width="12.28515625" style="2" bestFit="1" customWidth="1"/>
    <col min="15884" max="15884" width="15" style="2" customWidth="1"/>
    <col min="15885" max="15885" width="13.28515625" style="2" customWidth="1"/>
    <col min="15886" max="15886" width="14.28515625" style="2" bestFit="1" customWidth="1"/>
    <col min="15887" max="15887" width="13.5703125" style="2" customWidth="1"/>
    <col min="15888" max="15888" width="16.5703125" style="2" customWidth="1"/>
    <col min="15889" max="15889" width="15.140625" style="2" customWidth="1"/>
    <col min="15890" max="16135" width="9.140625" style="2"/>
    <col min="16136" max="16136" width="11.5703125" style="2" customWidth="1"/>
    <col min="16137" max="16137" width="14.5703125" style="2" customWidth="1"/>
    <col min="16138" max="16138" width="14.5703125" style="2" bestFit="1" customWidth="1"/>
    <col min="16139" max="16139" width="12.28515625" style="2" bestFit="1" customWidth="1"/>
    <col min="16140" max="16140" width="15" style="2" customWidth="1"/>
    <col min="16141" max="16141" width="13.28515625" style="2" customWidth="1"/>
    <col min="16142" max="16142" width="14.28515625" style="2" bestFit="1" customWidth="1"/>
    <col min="16143" max="16143" width="13.5703125" style="2" customWidth="1"/>
    <col min="16144" max="16144" width="16.5703125" style="2" customWidth="1"/>
    <col min="16145" max="16145" width="15.140625" style="2" customWidth="1"/>
    <col min="16146" max="16384" width="9.140625" style="2"/>
  </cols>
  <sheetData>
    <row r="1" spans="6:18">
      <c r="F1" s="3" t="s">
        <v>0</v>
      </c>
    </row>
    <row r="2" spans="6:18" ht="92.25" customHeight="1">
      <c r="F2" s="6" t="s">
        <v>8</v>
      </c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</row>
    <row r="3" spans="6:18" ht="71.25" customHeight="1">
      <c r="F3" s="8" t="s">
        <v>14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6:18" ht="6.75" customHeight="1"/>
    <row r="5" spans="6:18" ht="15.75" thickBot="1">
      <c r="F5" s="3"/>
    </row>
    <row r="6" spans="6:18" ht="18.75" thickBot="1">
      <c r="F6" s="9" t="s">
        <v>2</v>
      </c>
      <c r="G6" s="10" t="s">
        <v>18</v>
      </c>
      <c r="H6" s="1"/>
    </row>
    <row r="7" spans="6:18" ht="18.75" thickBot="1">
      <c r="F7" s="9" t="s">
        <v>3</v>
      </c>
      <c r="G7" s="10" t="s">
        <v>19</v>
      </c>
      <c r="H7" s="1"/>
    </row>
    <row r="8" spans="6:18" ht="18.75" thickBot="1">
      <c r="F8" s="9" t="s">
        <v>4</v>
      </c>
      <c r="G8" s="10" t="s">
        <v>20</v>
      </c>
      <c r="H8" s="1"/>
    </row>
    <row r="9" spans="6:18" ht="18.75" thickBot="1">
      <c r="F9" s="9" t="s">
        <v>21</v>
      </c>
      <c r="G9" s="10" t="s">
        <v>22</v>
      </c>
      <c r="H9" s="1"/>
    </row>
    <row r="10" spans="6:18">
      <c r="F10" s="3"/>
      <c r="G10" s="11"/>
    </row>
    <row r="11" spans="6:18">
      <c r="F11" s="3"/>
      <c r="G11" s="11"/>
    </row>
    <row r="12" spans="6:18">
      <c r="F12" s="3"/>
      <c r="G12" s="11"/>
    </row>
    <row r="13" spans="6:18" ht="7.5" customHeight="1">
      <c r="F13" s="3"/>
      <c r="G13" s="11"/>
    </row>
    <row r="14" spans="6:18">
      <c r="M14" s="12"/>
      <c r="N14" s="13"/>
      <c r="O14" s="13"/>
    </row>
    <row r="15" spans="6:18" ht="45">
      <c r="G15" s="9" t="s">
        <v>9</v>
      </c>
      <c r="H15" s="38" t="s">
        <v>23</v>
      </c>
      <c r="I15" s="9" t="s">
        <v>3</v>
      </c>
      <c r="J15" s="9" t="s">
        <v>4</v>
      </c>
      <c r="K15" s="14" t="s">
        <v>5</v>
      </c>
      <c r="L15" s="37" t="s">
        <v>17</v>
      </c>
      <c r="M15" s="15" t="s">
        <v>15</v>
      </c>
      <c r="N15" s="9" t="s">
        <v>16</v>
      </c>
      <c r="O15" s="13"/>
    </row>
    <row r="16" spans="6:18">
      <c r="G16" s="9"/>
      <c r="H16" s="16"/>
      <c r="I16" s="17"/>
      <c r="J16" s="18"/>
      <c r="K16" s="19"/>
      <c r="L16" s="18"/>
      <c r="M16" s="20"/>
      <c r="N16" s="21"/>
      <c r="O16" s="13"/>
    </row>
    <row r="17" spans="6:15">
      <c r="F17" s="9" t="s">
        <v>11</v>
      </c>
      <c r="G17" s="9">
        <v>-1</v>
      </c>
      <c r="H17" s="15"/>
      <c r="I17" s="15"/>
      <c r="J17" s="15"/>
      <c r="K17" s="19">
        <v>1.5</v>
      </c>
      <c r="L17" s="18"/>
      <c r="M17" s="15"/>
      <c r="N17" s="21"/>
      <c r="O17" s="13"/>
    </row>
    <row r="18" spans="6:15" ht="15.75" thickBot="1">
      <c r="F18" s="9" t="s">
        <v>10</v>
      </c>
      <c r="G18" s="9">
        <v>0</v>
      </c>
      <c r="H18" s="15"/>
      <c r="I18" s="30">
        <v>200</v>
      </c>
      <c r="J18" s="30">
        <v>50</v>
      </c>
      <c r="K18" s="32">
        <v>0.5</v>
      </c>
      <c r="L18" s="22">
        <f>+K18/(K18+K19)*2</f>
        <v>0.52631578947368418</v>
      </c>
      <c r="M18" s="26"/>
      <c r="N18" s="21"/>
      <c r="O18" s="13"/>
    </row>
    <row r="19" spans="6:15" s="5" customFormat="1" ht="15.75" thickBot="1">
      <c r="F19" s="15" t="s">
        <v>12</v>
      </c>
      <c r="G19" s="15">
        <v>1</v>
      </c>
      <c r="H19" s="40">
        <v>300</v>
      </c>
      <c r="I19" s="43">
        <f>+$G$27*(H19/K17)+(1-$G$27)*(I18+J18)</f>
        <v>240</v>
      </c>
      <c r="J19" s="43">
        <f>+$H$27*(I19-I18)+(1-$H$27)*J18</f>
        <v>45</v>
      </c>
      <c r="K19" s="43">
        <f>+$I$27*(H19/I19)+(1-$I$27)*K17</f>
        <v>1.4</v>
      </c>
      <c r="L19" s="41">
        <f>+K19/(K19+K18)*2</f>
        <v>1.4736842105263157</v>
      </c>
      <c r="M19" s="39">
        <f>+(I18+J18)*K17</f>
        <v>375</v>
      </c>
      <c r="N19" s="20"/>
      <c r="O19" s="12"/>
    </row>
    <row r="20" spans="6:15" ht="15.75" thickBot="1">
      <c r="F20" s="15" t="s">
        <v>13</v>
      </c>
      <c r="G20" s="15">
        <v>2</v>
      </c>
      <c r="H20" s="29"/>
      <c r="I20" s="34">
        <f>+$G$27*(H20/K17)+(1-$G$27)*M20</f>
        <v>120</v>
      </c>
      <c r="J20" s="34">
        <f>+$H$27*(I20-I19)+(1-$H$27)*J19</f>
        <v>-37.5</v>
      </c>
      <c r="K20" s="34">
        <f>+$I$27*(H20/I20)+(1-$I$27)*K17</f>
        <v>0.89999999999999991</v>
      </c>
      <c r="L20" s="33"/>
      <c r="M20" s="39">
        <f>+(I18+2*J18)*K18</f>
        <v>150</v>
      </c>
      <c r="N20" s="23">
        <f>(I19+J19)*L18</f>
        <v>150</v>
      </c>
      <c r="O20" s="24"/>
    </row>
    <row r="21" spans="6:15" ht="15.75" thickBot="1">
      <c r="F21" s="42" t="s">
        <v>24</v>
      </c>
      <c r="G21" s="15">
        <v>3</v>
      </c>
      <c r="H21" s="15"/>
      <c r="I21" s="31">
        <f>+$G$27*(H21/K18)+(1-$G$27)*M21</f>
        <v>420</v>
      </c>
      <c r="J21" s="31">
        <f>+$H$27*(I21-I20)+(1-$H$27)*J20</f>
        <v>131.25</v>
      </c>
      <c r="K21" s="31">
        <f>+$I$27*(H21/I21)+(1-$I$27)*K18</f>
        <v>0.3</v>
      </c>
      <c r="L21" s="28"/>
      <c r="M21" s="27">
        <f>+(I18+3*J18)*K17</f>
        <v>525</v>
      </c>
      <c r="N21" s="23">
        <f>(I19+2*J19)*L19</f>
        <v>486.31578947368416</v>
      </c>
      <c r="O21" s="13"/>
    </row>
    <row r="22" spans="6:15" ht="5.25" customHeight="1">
      <c r="G22" s="15"/>
      <c r="H22" s="21"/>
      <c r="I22" s="21"/>
      <c r="J22" s="21"/>
      <c r="K22" s="21"/>
      <c r="L22" s="21"/>
      <c r="M22" s="20"/>
      <c r="N22" s="13"/>
      <c r="O22" s="13"/>
    </row>
    <row r="23" spans="6:15" ht="3.75" customHeight="1" thickBot="1">
      <c r="G23" s="15"/>
      <c r="H23" s="21"/>
      <c r="I23" s="21"/>
      <c r="J23" s="21"/>
      <c r="K23" s="21"/>
      <c r="L23" s="21"/>
      <c r="M23" s="20"/>
      <c r="N23" s="13"/>
      <c r="O23" s="13"/>
    </row>
    <row r="24" spans="6:15" ht="15.75" thickBot="1">
      <c r="F24" t="s">
        <v>25</v>
      </c>
      <c r="G24" s="9">
        <v>5</v>
      </c>
      <c r="H24" s="25"/>
      <c r="I24" s="25"/>
      <c r="J24" s="25"/>
      <c r="K24" s="25"/>
      <c r="L24" s="35"/>
      <c r="M24" s="36"/>
      <c r="N24" s="23">
        <f>+(I19+4*J19)*L19</f>
        <v>618.9473684210526</v>
      </c>
      <c r="O24" s="13"/>
    </row>
    <row r="25" spans="6:15">
      <c r="G25" s="2"/>
      <c r="N25" s="13"/>
      <c r="O25" s="13"/>
    </row>
    <row r="26" spans="6:15">
      <c r="G26" s="17" t="s">
        <v>1</v>
      </c>
      <c r="H26" s="17" t="s">
        <v>6</v>
      </c>
      <c r="I26" s="17" t="s">
        <v>7</v>
      </c>
    </row>
    <row r="27" spans="6:15">
      <c r="G27" s="17">
        <v>0.2</v>
      </c>
      <c r="H27" s="17">
        <v>0.5</v>
      </c>
      <c r="I27" s="17">
        <v>0.4</v>
      </c>
    </row>
  </sheetData>
  <mergeCells count="6">
    <mergeCell ref="G6:H6"/>
    <mergeCell ref="G7:H7"/>
    <mergeCell ref="G8:H8"/>
    <mergeCell ref="G9:H9"/>
    <mergeCell ref="F3:R3"/>
    <mergeCell ref="F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Winters Modell</vt:lpstr>
    </vt:vector>
  </TitlesOfParts>
  <Company>SZTE GTK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2015-09-10T07:12:52Z</cp:lastPrinted>
  <dcterms:created xsi:type="dcterms:W3CDTF">2012-09-10T07:37:17Z</dcterms:created>
  <dcterms:modified xsi:type="dcterms:W3CDTF">2017-10-09T09:15:56Z</dcterms:modified>
</cp:coreProperties>
</file>