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M Távos fejlesztés\"/>
    </mc:Choice>
  </mc:AlternateContent>
  <bookViews>
    <workbookView xWindow="0" yWindow="0" windowWidth="19200" windowHeight="11460"/>
  </bookViews>
  <sheets>
    <sheet name="Winters Modell hallgatóifeladat" sheetId="3" r:id="rId1"/>
  </sheets>
  <calcPr calcId="152511"/>
</workbook>
</file>

<file path=xl/calcChain.xml><?xml version="1.0" encoding="utf-8"?>
<calcChain xmlns="http://schemas.openxmlformats.org/spreadsheetml/2006/main">
  <c r="H44" i="3" l="1"/>
  <c r="G36" i="3" l="1"/>
  <c r="D36" i="3"/>
  <c r="E36" i="3" s="1"/>
  <c r="H27" i="3"/>
  <c r="F19" i="3"/>
  <c r="F20" i="3"/>
  <c r="F21" i="3"/>
  <c r="G19" i="3"/>
  <c r="G37" i="3" l="1"/>
  <c r="D37" i="3"/>
  <c r="F36" i="3"/>
  <c r="D19" i="3"/>
  <c r="E37" i="3" l="1"/>
  <c r="G38" i="3" s="1"/>
  <c r="D38" i="3"/>
  <c r="F37" i="3"/>
  <c r="E38" i="3" l="1"/>
  <c r="E39" i="3" s="1"/>
  <c r="E40" i="3" s="1"/>
  <c r="E41" i="3" s="1"/>
  <c r="F38" i="3"/>
  <c r="F39" i="3" s="1"/>
  <c r="D39" i="3"/>
  <c r="D40" i="3" s="1"/>
  <c r="D41" i="3" s="1"/>
  <c r="G40" i="3" l="1"/>
  <c r="G39" i="3"/>
  <c r="E19" i="3" l="1"/>
  <c r="G20" i="3" l="1"/>
  <c r="D20" i="3"/>
  <c r="E20" i="3" s="1"/>
  <c r="G21" i="3" s="1"/>
  <c r="D21" i="3" l="1"/>
  <c r="D22" i="3" s="1"/>
  <c r="E21" i="3"/>
  <c r="G22" i="3" l="1"/>
  <c r="E22" i="3"/>
  <c r="F22" i="3"/>
  <c r="G23" i="3"/>
  <c r="D23" i="3"/>
  <c r="D24" i="3" s="1"/>
  <c r="E23" i="3" l="1"/>
  <c r="E24" i="3" s="1"/>
</calcChain>
</file>

<file path=xl/sharedStrings.xml><?xml version="1.0" encoding="utf-8"?>
<sst xmlns="http://schemas.openxmlformats.org/spreadsheetml/2006/main" count="43" uniqueCount="29">
  <si>
    <t xml:space="preserve">Feladat: </t>
  </si>
  <si>
    <t>Kérdések:</t>
  </si>
  <si>
    <t>A</t>
  </si>
  <si>
    <t>B</t>
  </si>
  <si>
    <t>A megoldásokat írja be az alábbi táblázatba. A mellék számításokat kérném feltüntetni !</t>
  </si>
  <si>
    <t>alpha</t>
  </si>
  <si>
    <t>Tényleges igény</t>
  </si>
  <si>
    <t xml:space="preserve">Egy évre visszamenőleg harmadévenként adott egy termék iránt trenddel és szezonalitással is rendelkező igény. </t>
  </si>
  <si>
    <t>Ft</t>
  </si>
  <si>
    <r>
      <t xml:space="preserve"> = (S</t>
    </r>
    <r>
      <rPr>
        <vertAlign val="subscript"/>
        <sz val="10"/>
        <color indexed="8"/>
        <rFont val="Arial"/>
        <family val="2"/>
        <charset val="238"/>
      </rPr>
      <t>t-1</t>
    </r>
    <r>
      <rPr>
        <sz val="10"/>
        <color indexed="8"/>
        <rFont val="Arial"/>
        <family val="2"/>
        <charset val="238"/>
      </rPr>
      <t>+ G</t>
    </r>
    <r>
      <rPr>
        <vertAlign val="subscript"/>
        <sz val="10"/>
        <color indexed="8"/>
        <rFont val="Arial"/>
        <family val="2"/>
        <charset val="238"/>
      </rPr>
      <t>t-1</t>
    </r>
    <r>
      <rPr>
        <sz val="10"/>
        <color indexed="8"/>
        <rFont val="Arial"/>
        <family val="2"/>
        <charset val="238"/>
      </rPr>
      <t>)</t>
    </r>
    <r>
      <rPr>
        <vertAlign val="subscript"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>c</t>
    </r>
    <r>
      <rPr>
        <vertAlign val="subscript"/>
        <sz val="10"/>
        <color indexed="8"/>
        <rFont val="Arial"/>
        <family val="2"/>
        <charset val="238"/>
      </rPr>
      <t>t-N</t>
    </r>
  </si>
  <si>
    <t xml:space="preserve">Lásd az igény értékét harmadévenként az alábbi táblázatban. </t>
  </si>
  <si>
    <t>St</t>
  </si>
  <si>
    <t>A konstans kezdeti értéke ( a 0. harmadévben) 11, simítási konstansa 0,2; a trend kezdeti értéke 2, simítási konstansa 0,2;</t>
  </si>
  <si>
    <t>Gt</t>
  </si>
  <si>
    <r>
      <t xml:space="preserve"> =βx(S</t>
    </r>
    <r>
      <rPr>
        <vertAlign val="subscript"/>
        <sz val="10"/>
        <color indexed="8"/>
        <rFont val="Arial"/>
        <family val="2"/>
        <charset val="238"/>
      </rPr>
      <t>t-</t>
    </r>
    <r>
      <rPr>
        <sz val="10"/>
        <color indexed="8"/>
        <rFont val="Arial"/>
        <family val="2"/>
        <charset val="238"/>
      </rPr>
      <t>S</t>
    </r>
    <r>
      <rPr>
        <vertAlign val="subscript"/>
        <sz val="10"/>
        <color indexed="8"/>
        <rFont val="Arial"/>
        <family val="2"/>
        <charset val="238"/>
      </rPr>
      <t>t-1</t>
    </r>
    <r>
      <rPr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>+(1-β)xG</t>
    </r>
    <r>
      <rPr>
        <vertAlign val="subscript"/>
        <sz val="10"/>
        <color indexed="8"/>
        <rFont val="Arial"/>
        <family val="2"/>
        <charset val="238"/>
      </rPr>
      <t>t-1</t>
    </r>
  </si>
  <si>
    <r>
      <t>A szezonalitási együttható kezdeti értékei c-</t>
    </r>
    <r>
      <rPr>
        <vertAlign val="sub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=0,7 ; c-</t>
    </r>
    <r>
      <rPr>
        <vertAlign val="subscript"/>
        <sz val="10"/>
        <rFont val="Arial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>=1,4 ; c</t>
    </r>
    <r>
      <rPr>
        <vertAlign val="subscript"/>
        <sz val="10"/>
        <rFont val="Arial"/>
        <family val="2"/>
        <charset val="238"/>
      </rPr>
      <t>0</t>
    </r>
    <r>
      <rPr>
        <sz val="11"/>
        <color theme="1"/>
        <rFont val="Calibri"/>
        <family val="2"/>
        <charset val="238"/>
        <scheme val="minor"/>
      </rPr>
      <t xml:space="preserve">=0,9; simítási konstansa 0,1. </t>
    </r>
  </si>
  <si>
    <r>
      <t>c</t>
    </r>
    <r>
      <rPr>
        <vertAlign val="subscript"/>
        <sz val="10"/>
        <rFont val="Arial"/>
        <family val="2"/>
        <charset val="238"/>
      </rPr>
      <t>t</t>
    </r>
  </si>
  <si>
    <r>
      <t xml:space="preserve"> =γx(D</t>
    </r>
    <r>
      <rPr>
        <vertAlign val="subscript"/>
        <sz val="10"/>
        <color indexed="8"/>
        <rFont val="Arial"/>
        <family val="2"/>
        <charset val="238"/>
      </rPr>
      <t>t/</t>
    </r>
    <r>
      <rPr>
        <sz val="10"/>
        <color indexed="8"/>
        <rFont val="Arial"/>
        <family val="2"/>
        <charset val="238"/>
      </rPr>
      <t>S</t>
    </r>
    <r>
      <rPr>
        <vertAlign val="subscript"/>
        <sz val="10"/>
        <color indexed="8"/>
        <rFont val="Arial"/>
        <family val="2"/>
        <charset val="238"/>
      </rPr>
      <t>t</t>
    </r>
    <r>
      <rPr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>+(1-γ)xc</t>
    </r>
    <r>
      <rPr>
        <vertAlign val="subscript"/>
        <sz val="10"/>
        <color indexed="8"/>
        <rFont val="Arial"/>
        <family val="2"/>
        <charset val="238"/>
      </rPr>
      <t>t-N</t>
    </r>
  </si>
  <si>
    <t xml:space="preserve">Készítsen előrejelzést a következő év három harmadévére a 3. harmadév végéből Winters modellel. </t>
  </si>
  <si>
    <t xml:space="preserve">A szezonalitási együtthatók normalizálásától eltekintünk. </t>
  </si>
  <si>
    <t>Harmadév</t>
  </si>
  <si>
    <t>ct</t>
  </si>
  <si>
    <t>béta</t>
  </si>
  <si>
    <t>gamma</t>
  </si>
  <si>
    <t>Megoldás</t>
  </si>
  <si>
    <r>
      <t xml:space="preserve"> = α x D</t>
    </r>
    <r>
      <rPr>
        <vertAlign val="subscript"/>
        <sz val="10"/>
        <color indexed="8"/>
        <rFont val="Arial"/>
        <family val="2"/>
        <charset val="238"/>
      </rPr>
      <t>t</t>
    </r>
    <r>
      <rPr>
        <sz val="10"/>
        <color indexed="8"/>
        <rFont val="Arial"/>
        <family val="2"/>
        <charset val="238"/>
      </rPr>
      <t>/c</t>
    </r>
    <r>
      <rPr>
        <vertAlign val="subscript"/>
        <sz val="10"/>
        <color indexed="8"/>
        <rFont val="Arial"/>
        <family val="2"/>
        <charset val="238"/>
      </rPr>
      <t>t-N</t>
    </r>
    <r>
      <rPr>
        <sz val="10"/>
        <color indexed="8"/>
        <rFont val="Arial"/>
        <family val="2"/>
        <charset val="238"/>
      </rPr>
      <t>+ (1-α) x (St-1+ Gt-1)</t>
    </r>
  </si>
  <si>
    <r>
      <t>F</t>
    </r>
    <r>
      <rPr>
        <vertAlign val="subscript"/>
        <sz val="10"/>
        <rFont val="Arial"/>
        <family val="2"/>
        <charset val="238"/>
      </rPr>
      <t>3,12</t>
    </r>
    <r>
      <rPr>
        <sz val="11"/>
        <rFont val="Calibri"/>
        <family val="2"/>
        <charset val="238"/>
        <scheme val="minor"/>
      </rPr>
      <t>,</t>
    </r>
  </si>
  <si>
    <r>
      <t>F</t>
    </r>
    <r>
      <rPr>
        <vertAlign val="subscript"/>
        <sz val="10"/>
        <rFont val="Arial"/>
        <family val="2"/>
        <charset val="238"/>
      </rPr>
      <t>3,4</t>
    </r>
    <r>
      <rPr>
        <sz val="11"/>
        <rFont val="Calibri"/>
        <family val="2"/>
        <charset val="238"/>
        <scheme val="minor"/>
      </rPr>
      <t>, F</t>
    </r>
    <r>
      <rPr>
        <vertAlign val="subscript"/>
        <sz val="10"/>
        <rFont val="Arial"/>
        <family val="2"/>
        <charset val="238"/>
      </rPr>
      <t>3,5</t>
    </r>
  </si>
  <si>
    <t xml:space="preserve">Készítsen előrejelzést a 12. harmadévre a 3. harmadév végéből Winters modellel.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</si>
</sst>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Border="1"/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9" fillId="0" borderId="0" xfId="0" applyFont="1" applyBorder="1"/>
    <xf numFmtId="2" fontId="8" fillId="2" borderId="1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0" fontId="8" fillId="0" borderId="0" xfId="0" applyFont="1" applyBorder="1"/>
    <xf numFmtId="164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9" fillId="0" borderId="7" xfId="0" applyFont="1" applyBorder="1"/>
    <xf numFmtId="164" fontId="8" fillId="3" borderId="3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zoomScale="80" zoomScaleNormal="80" workbookViewId="0">
      <selection activeCell="K50" sqref="K50"/>
    </sheetView>
  </sheetViews>
  <sheetFormatPr defaultRowHeight="15" x14ac:dyDescent="0.25"/>
  <cols>
    <col min="2" max="2" width="11.5703125" style="1" customWidth="1"/>
    <col min="3" max="3" width="14.5703125" customWidth="1"/>
    <col min="4" max="4" width="14.5703125" bestFit="1" customWidth="1"/>
    <col min="5" max="5" width="12.28515625" bestFit="1" customWidth="1"/>
    <col min="6" max="6" width="15" customWidth="1"/>
    <col min="7" max="7" width="13.28515625" customWidth="1"/>
    <col min="8" max="8" width="11" customWidth="1"/>
    <col min="9" max="9" width="8.5703125" customWidth="1"/>
    <col min="10" max="10" width="7.85546875" customWidth="1"/>
    <col min="11" max="11" width="15.140625" customWidth="1"/>
    <col min="12" max="12" width="20.28515625" customWidth="1"/>
    <col min="258" max="258" width="11.5703125" customWidth="1"/>
    <col min="259" max="259" width="14.5703125" customWidth="1"/>
    <col min="260" max="260" width="14.5703125" bestFit="1" customWidth="1"/>
    <col min="261" max="261" width="12.28515625" bestFit="1" customWidth="1"/>
    <col min="262" max="262" width="15" customWidth="1"/>
    <col min="263" max="263" width="13.28515625" customWidth="1"/>
    <col min="264" max="264" width="14.28515625" bestFit="1" customWidth="1"/>
    <col min="265" max="265" width="13.5703125" customWidth="1"/>
    <col min="266" max="266" width="16.5703125" customWidth="1"/>
    <col min="267" max="267" width="15.140625" customWidth="1"/>
    <col min="514" max="514" width="11.5703125" customWidth="1"/>
    <col min="515" max="515" width="14.5703125" customWidth="1"/>
    <col min="516" max="516" width="14.5703125" bestFit="1" customWidth="1"/>
    <col min="517" max="517" width="12.28515625" bestFit="1" customWidth="1"/>
    <col min="518" max="518" width="15" customWidth="1"/>
    <col min="519" max="519" width="13.28515625" customWidth="1"/>
    <col min="520" max="520" width="14.28515625" bestFit="1" customWidth="1"/>
    <col min="521" max="521" width="13.5703125" customWidth="1"/>
    <col min="522" max="522" width="16.5703125" customWidth="1"/>
    <col min="523" max="523" width="15.140625" customWidth="1"/>
    <col min="770" max="770" width="11.5703125" customWidth="1"/>
    <col min="771" max="771" width="14.5703125" customWidth="1"/>
    <col min="772" max="772" width="14.5703125" bestFit="1" customWidth="1"/>
    <col min="773" max="773" width="12.28515625" bestFit="1" customWidth="1"/>
    <col min="774" max="774" width="15" customWidth="1"/>
    <col min="775" max="775" width="13.28515625" customWidth="1"/>
    <col min="776" max="776" width="14.28515625" bestFit="1" customWidth="1"/>
    <col min="777" max="777" width="13.5703125" customWidth="1"/>
    <col min="778" max="778" width="16.5703125" customWidth="1"/>
    <col min="779" max="779" width="15.140625" customWidth="1"/>
    <col min="1026" max="1026" width="11.5703125" customWidth="1"/>
    <col min="1027" max="1027" width="14.5703125" customWidth="1"/>
    <col min="1028" max="1028" width="14.5703125" bestFit="1" customWidth="1"/>
    <col min="1029" max="1029" width="12.28515625" bestFit="1" customWidth="1"/>
    <col min="1030" max="1030" width="15" customWidth="1"/>
    <col min="1031" max="1031" width="13.28515625" customWidth="1"/>
    <col min="1032" max="1032" width="14.28515625" bestFit="1" customWidth="1"/>
    <col min="1033" max="1033" width="13.5703125" customWidth="1"/>
    <col min="1034" max="1034" width="16.5703125" customWidth="1"/>
    <col min="1035" max="1035" width="15.140625" customWidth="1"/>
    <col min="1282" max="1282" width="11.5703125" customWidth="1"/>
    <col min="1283" max="1283" width="14.5703125" customWidth="1"/>
    <col min="1284" max="1284" width="14.5703125" bestFit="1" customWidth="1"/>
    <col min="1285" max="1285" width="12.28515625" bestFit="1" customWidth="1"/>
    <col min="1286" max="1286" width="15" customWidth="1"/>
    <col min="1287" max="1287" width="13.28515625" customWidth="1"/>
    <col min="1288" max="1288" width="14.28515625" bestFit="1" customWidth="1"/>
    <col min="1289" max="1289" width="13.5703125" customWidth="1"/>
    <col min="1290" max="1290" width="16.5703125" customWidth="1"/>
    <col min="1291" max="1291" width="15.140625" customWidth="1"/>
    <col min="1538" max="1538" width="11.5703125" customWidth="1"/>
    <col min="1539" max="1539" width="14.5703125" customWidth="1"/>
    <col min="1540" max="1540" width="14.5703125" bestFit="1" customWidth="1"/>
    <col min="1541" max="1541" width="12.28515625" bestFit="1" customWidth="1"/>
    <col min="1542" max="1542" width="15" customWidth="1"/>
    <col min="1543" max="1543" width="13.28515625" customWidth="1"/>
    <col min="1544" max="1544" width="14.28515625" bestFit="1" customWidth="1"/>
    <col min="1545" max="1545" width="13.5703125" customWidth="1"/>
    <col min="1546" max="1546" width="16.5703125" customWidth="1"/>
    <col min="1547" max="1547" width="15.140625" customWidth="1"/>
    <col min="1794" max="1794" width="11.5703125" customWidth="1"/>
    <col min="1795" max="1795" width="14.5703125" customWidth="1"/>
    <col min="1796" max="1796" width="14.5703125" bestFit="1" customWidth="1"/>
    <col min="1797" max="1797" width="12.28515625" bestFit="1" customWidth="1"/>
    <col min="1798" max="1798" width="15" customWidth="1"/>
    <col min="1799" max="1799" width="13.28515625" customWidth="1"/>
    <col min="1800" max="1800" width="14.28515625" bestFit="1" customWidth="1"/>
    <col min="1801" max="1801" width="13.5703125" customWidth="1"/>
    <col min="1802" max="1802" width="16.5703125" customWidth="1"/>
    <col min="1803" max="1803" width="15.140625" customWidth="1"/>
    <col min="2050" max="2050" width="11.5703125" customWidth="1"/>
    <col min="2051" max="2051" width="14.5703125" customWidth="1"/>
    <col min="2052" max="2052" width="14.5703125" bestFit="1" customWidth="1"/>
    <col min="2053" max="2053" width="12.28515625" bestFit="1" customWidth="1"/>
    <col min="2054" max="2054" width="15" customWidth="1"/>
    <col min="2055" max="2055" width="13.28515625" customWidth="1"/>
    <col min="2056" max="2056" width="14.28515625" bestFit="1" customWidth="1"/>
    <col min="2057" max="2057" width="13.5703125" customWidth="1"/>
    <col min="2058" max="2058" width="16.5703125" customWidth="1"/>
    <col min="2059" max="2059" width="15.140625" customWidth="1"/>
    <col min="2306" max="2306" width="11.5703125" customWidth="1"/>
    <col min="2307" max="2307" width="14.5703125" customWidth="1"/>
    <col min="2308" max="2308" width="14.5703125" bestFit="1" customWidth="1"/>
    <col min="2309" max="2309" width="12.28515625" bestFit="1" customWidth="1"/>
    <col min="2310" max="2310" width="15" customWidth="1"/>
    <col min="2311" max="2311" width="13.28515625" customWidth="1"/>
    <col min="2312" max="2312" width="14.28515625" bestFit="1" customWidth="1"/>
    <col min="2313" max="2313" width="13.5703125" customWidth="1"/>
    <col min="2314" max="2314" width="16.5703125" customWidth="1"/>
    <col min="2315" max="2315" width="15.140625" customWidth="1"/>
    <col min="2562" max="2562" width="11.5703125" customWidth="1"/>
    <col min="2563" max="2563" width="14.5703125" customWidth="1"/>
    <col min="2564" max="2564" width="14.5703125" bestFit="1" customWidth="1"/>
    <col min="2565" max="2565" width="12.28515625" bestFit="1" customWidth="1"/>
    <col min="2566" max="2566" width="15" customWidth="1"/>
    <col min="2567" max="2567" width="13.28515625" customWidth="1"/>
    <col min="2568" max="2568" width="14.28515625" bestFit="1" customWidth="1"/>
    <col min="2569" max="2569" width="13.5703125" customWidth="1"/>
    <col min="2570" max="2570" width="16.5703125" customWidth="1"/>
    <col min="2571" max="2571" width="15.140625" customWidth="1"/>
    <col min="2818" max="2818" width="11.5703125" customWidth="1"/>
    <col min="2819" max="2819" width="14.5703125" customWidth="1"/>
    <col min="2820" max="2820" width="14.5703125" bestFit="1" customWidth="1"/>
    <col min="2821" max="2821" width="12.28515625" bestFit="1" customWidth="1"/>
    <col min="2822" max="2822" width="15" customWidth="1"/>
    <col min="2823" max="2823" width="13.28515625" customWidth="1"/>
    <col min="2824" max="2824" width="14.28515625" bestFit="1" customWidth="1"/>
    <col min="2825" max="2825" width="13.5703125" customWidth="1"/>
    <col min="2826" max="2826" width="16.5703125" customWidth="1"/>
    <col min="2827" max="2827" width="15.140625" customWidth="1"/>
    <col min="3074" max="3074" width="11.5703125" customWidth="1"/>
    <col min="3075" max="3075" width="14.5703125" customWidth="1"/>
    <col min="3076" max="3076" width="14.5703125" bestFit="1" customWidth="1"/>
    <col min="3077" max="3077" width="12.28515625" bestFit="1" customWidth="1"/>
    <col min="3078" max="3078" width="15" customWidth="1"/>
    <col min="3079" max="3079" width="13.28515625" customWidth="1"/>
    <col min="3080" max="3080" width="14.28515625" bestFit="1" customWidth="1"/>
    <col min="3081" max="3081" width="13.5703125" customWidth="1"/>
    <col min="3082" max="3082" width="16.5703125" customWidth="1"/>
    <col min="3083" max="3083" width="15.140625" customWidth="1"/>
    <col min="3330" max="3330" width="11.5703125" customWidth="1"/>
    <col min="3331" max="3331" width="14.5703125" customWidth="1"/>
    <col min="3332" max="3332" width="14.5703125" bestFit="1" customWidth="1"/>
    <col min="3333" max="3333" width="12.28515625" bestFit="1" customWidth="1"/>
    <col min="3334" max="3334" width="15" customWidth="1"/>
    <col min="3335" max="3335" width="13.28515625" customWidth="1"/>
    <col min="3336" max="3336" width="14.28515625" bestFit="1" customWidth="1"/>
    <col min="3337" max="3337" width="13.5703125" customWidth="1"/>
    <col min="3338" max="3338" width="16.5703125" customWidth="1"/>
    <col min="3339" max="3339" width="15.140625" customWidth="1"/>
    <col min="3586" max="3586" width="11.5703125" customWidth="1"/>
    <col min="3587" max="3587" width="14.5703125" customWidth="1"/>
    <col min="3588" max="3588" width="14.5703125" bestFit="1" customWidth="1"/>
    <col min="3589" max="3589" width="12.28515625" bestFit="1" customWidth="1"/>
    <col min="3590" max="3590" width="15" customWidth="1"/>
    <col min="3591" max="3591" width="13.28515625" customWidth="1"/>
    <col min="3592" max="3592" width="14.28515625" bestFit="1" customWidth="1"/>
    <col min="3593" max="3593" width="13.5703125" customWidth="1"/>
    <col min="3594" max="3594" width="16.5703125" customWidth="1"/>
    <col min="3595" max="3595" width="15.140625" customWidth="1"/>
    <col min="3842" max="3842" width="11.5703125" customWidth="1"/>
    <col min="3843" max="3843" width="14.5703125" customWidth="1"/>
    <col min="3844" max="3844" width="14.5703125" bestFit="1" customWidth="1"/>
    <col min="3845" max="3845" width="12.28515625" bestFit="1" customWidth="1"/>
    <col min="3846" max="3846" width="15" customWidth="1"/>
    <col min="3847" max="3847" width="13.28515625" customWidth="1"/>
    <col min="3848" max="3848" width="14.28515625" bestFit="1" customWidth="1"/>
    <col min="3849" max="3849" width="13.5703125" customWidth="1"/>
    <col min="3850" max="3850" width="16.5703125" customWidth="1"/>
    <col min="3851" max="3851" width="15.140625" customWidth="1"/>
    <col min="4098" max="4098" width="11.5703125" customWidth="1"/>
    <col min="4099" max="4099" width="14.5703125" customWidth="1"/>
    <col min="4100" max="4100" width="14.5703125" bestFit="1" customWidth="1"/>
    <col min="4101" max="4101" width="12.28515625" bestFit="1" customWidth="1"/>
    <col min="4102" max="4102" width="15" customWidth="1"/>
    <col min="4103" max="4103" width="13.28515625" customWidth="1"/>
    <col min="4104" max="4104" width="14.28515625" bestFit="1" customWidth="1"/>
    <col min="4105" max="4105" width="13.5703125" customWidth="1"/>
    <col min="4106" max="4106" width="16.5703125" customWidth="1"/>
    <col min="4107" max="4107" width="15.140625" customWidth="1"/>
    <col min="4354" max="4354" width="11.5703125" customWidth="1"/>
    <col min="4355" max="4355" width="14.5703125" customWidth="1"/>
    <col min="4356" max="4356" width="14.5703125" bestFit="1" customWidth="1"/>
    <col min="4357" max="4357" width="12.28515625" bestFit="1" customWidth="1"/>
    <col min="4358" max="4358" width="15" customWidth="1"/>
    <col min="4359" max="4359" width="13.28515625" customWidth="1"/>
    <col min="4360" max="4360" width="14.28515625" bestFit="1" customWidth="1"/>
    <col min="4361" max="4361" width="13.5703125" customWidth="1"/>
    <col min="4362" max="4362" width="16.5703125" customWidth="1"/>
    <col min="4363" max="4363" width="15.140625" customWidth="1"/>
    <col min="4610" max="4610" width="11.5703125" customWidth="1"/>
    <col min="4611" max="4611" width="14.5703125" customWidth="1"/>
    <col min="4612" max="4612" width="14.5703125" bestFit="1" customWidth="1"/>
    <col min="4613" max="4613" width="12.28515625" bestFit="1" customWidth="1"/>
    <col min="4614" max="4614" width="15" customWidth="1"/>
    <col min="4615" max="4615" width="13.28515625" customWidth="1"/>
    <col min="4616" max="4616" width="14.28515625" bestFit="1" customWidth="1"/>
    <col min="4617" max="4617" width="13.5703125" customWidth="1"/>
    <col min="4618" max="4618" width="16.5703125" customWidth="1"/>
    <col min="4619" max="4619" width="15.140625" customWidth="1"/>
    <col min="4866" max="4866" width="11.5703125" customWidth="1"/>
    <col min="4867" max="4867" width="14.5703125" customWidth="1"/>
    <col min="4868" max="4868" width="14.5703125" bestFit="1" customWidth="1"/>
    <col min="4869" max="4869" width="12.28515625" bestFit="1" customWidth="1"/>
    <col min="4870" max="4870" width="15" customWidth="1"/>
    <col min="4871" max="4871" width="13.28515625" customWidth="1"/>
    <col min="4872" max="4872" width="14.28515625" bestFit="1" customWidth="1"/>
    <col min="4873" max="4873" width="13.5703125" customWidth="1"/>
    <col min="4874" max="4874" width="16.5703125" customWidth="1"/>
    <col min="4875" max="4875" width="15.140625" customWidth="1"/>
    <col min="5122" max="5122" width="11.5703125" customWidth="1"/>
    <col min="5123" max="5123" width="14.5703125" customWidth="1"/>
    <col min="5124" max="5124" width="14.5703125" bestFit="1" customWidth="1"/>
    <col min="5125" max="5125" width="12.28515625" bestFit="1" customWidth="1"/>
    <col min="5126" max="5126" width="15" customWidth="1"/>
    <col min="5127" max="5127" width="13.28515625" customWidth="1"/>
    <col min="5128" max="5128" width="14.28515625" bestFit="1" customWidth="1"/>
    <col min="5129" max="5129" width="13.5703125" customWidth="1"/>
    <col min="5130" max="5130" width="16.5703125" customWidth="1"/>
    <col min="5131" max="5131" width="15.140625" customWidth="1"/>
    <col min="5378" max="5378" width="11.5703125" customWidth="1"/>
    <col min="5379" max="5379" width="14.5703125" customWidth="1"/>
    <col min="5380" max="5380" width="14.5703125" bestFit="1" customWidth="1"/>
    <col min="5381" max="5381" width="12.28515625" bestFit="1" customWidth="1"/>
    <col min="5382" max="5382" width="15" customWidth="1"/>
    <col min="5383" max="5383" width="13.28515625" customWidth="1"/>
    <col min="5384" max="5384" width="14.28515625" bestFit="1" customWidth="1"/>
    <col min="5385" max="5385" width="13.5703125" customWidth="1"/>
    <col min="5386" max="5386" width="16.5703125" customWidth="1"/>
    <col min="5387" max="5387" width="15.140625" customWidth="1"/>
    <col min="5634" max="5634" width="11.5703125" customWidth="1"/>
    <col min="5635" max="5635" width="14.5703125" customWidth="1"/>
    <col min="5636" max="5636" width="14.5703125" bestFit="1" customWidth="1"/>
    <col min="5637" max="5637" width="12.28515625" bestFit="1" customWidth="1"/>
    <col min="5638" max="5638" width="15" customWidth="1"/>
    <col min="5639" max="5639" width="13.28515625" customWidth="1"/>
    <col min="5640" max="5640" width="14.28515625" bestFit="1" customWidth="1"/>
    <col min="5641" max="5641" width="13.5703125" customWidth="1"/>
    <col min="5642" max="5642" width="16.5703125" customWidth="1"/>
    <col min="5643" max="5643" width="15.140625" customWidth="1"/>
    <col min="5890" max="5890" width="11.5703125" customWidth="1"/>
    <col min="5891" max="5891" width="14.5703125" customWidth="1"/>
    <col min="5892" max="5892" width="14.5703125" bestFit="1" customWidth="1"/>
    <col min="5893" max="5893" width="12.28515625" bestFit="1" customWidth="1"/>
    <col min="5894" max="5894" width="15" customWidth="1"/>
    <col min="5895" max="5895" width="13.28515625" customWidth="1"/>
    <col min="5896" max="5896" width="14.28515625" bestFit="1" customWidth="1"/>
    <col min="5897" max="5897" width="13.5703125" customWidth="1"/>
    <col min="5898" max="5898" width="16.5703125" customWidth="1"/>
    <col min="5899" max="5899" width="15.140625" customWidth="1"/>
    <col min="6146" max="6146" width="11.5703125" customWidth="1"/>
    <col min="6147" max="6147" width="14.5703125" customWidth="1"/>
    <col min="6148" max="6148" width="14.5703125" bestFit="1" customWidth="1"/>
    <col min="6149" max="6149" width="12.28515625" bestFit="1" customWidth="1"/>
    <col min="6150" max="6150" width="15" customWidth="1"/>
    <col min="6151" max="6151" width="13.28515625" customWidth="1"/>
    <col min="6152" max="6152" width="14.28515625" bestFit="1" customWidth="1"/>
    <col min="6153" max="6153" width="13.5703125" customWidth="1"/>
    <col min="6154" max="6154" width="16.5703125" customWidth="1"/>
    <col min="6155" max="6155" width="15.140625" customWidth="1"/>
    <col min="6402" max="6402" width="11.5703125" customWidth="1"/>
    <col min="6403" max="6403" width="14.5703125" customWidth="1"/>
    <col min="6404" max="6404" width="14.5703125" bestFit="1" customWidth="1"/>
    <col min="6405" max="6405" width="12.28515625" bestFit="1" customWidth="1"/>
    <col min="6406" max="6406" width="15" customWidth="1"/>
    <col min="6407" max="6407" width="13.28515625" customWidth="1"/>
    <col min="6408" max="6408" width="14.28515625" bestFit="1" customWidth="1"/>
    <col min="6409" max="6409" width="13.5703125" customWidth="1"/>
    <col min="6410" max="6410" width="16.5703125" customWidth="1"/>
    <col min="6411" max="6411" width="15.140625" customWidth="1"/>
    <col min="6658" max="6658" width="11.5703125" customWidth="1"/>
    <col min="6659" max="6659" width="14.5703125" customWidth="1"/>
    <col min="6660" max="6660" width="14.5703125" bestFit="1" customWidth="1"/>
    <col min="6661" max="6661" width="12.28515625" bestFit="1" customWidth="1"/>
    <col min="6662" max="6662" width="15" customWidth="1"/>
    <col min="6663" max="6663" width="13.28515625" customWidth="1"/>
    <col min="6664" max="6664" width="14.28515625" bestFit="1" customWidth="1"/>
    <col min="6665" max="6665" width="13.5703125" customWidth="1"/>
    <col min="6666" max="6666" width="16.5703125" customWidth="1"/>
    <col min="6667" max="6667" width="15.140625" customWidth="1"/>
    <col min="6914" max="6914" width="11.5703125" customWidth="1"/>
    <col min="6915" max="6915" width="14.5703125" customWidth="1"/>
    <col min="6916" max="6916" width="14.5703125" bestFit="1" customWidth="1"/>
    <col min="6917" max="6917" width="12.28515625" bestFit="1" customWidth="1"/>
    <col min="6918" max="6918" width="15" customWidth="1"/>
    <col min="6919" max="6919" width="13.28515625" customWidth="1"/>
    <col min="6920" max="6920" width="14.28515625" bestFit="1" customWidth="1"/>
    <col min="6921" max="6921" width="13.5703125" customWidth="1"/>
    <col min="6922" max="6922" width="16.5703125" customWidth="1"/>
    <col min="6923" max="6923" width="15.140625" customWidth="1"/>
    <col min="7170" max="7170" width="11.5703125" customWidth="1"/>
    <col min="7171" max="7171" width="14.5703125" customWidth="1"/>
    <col min="7172" max="7172" width="14.5703125" bestFit="1" customWidth="1"/>
    <col min="7173" max="7173" width="12.28515625" bestFit="1" customWidth="1"/>
    <col min="7174" max="7174" width="15" customWidth="1"/>
    <col min="7175" max="7175" width="13.28515625" customWidth="1"/>
    <col min="7176" max="7176" width="14.28515625" bestFit="1" customWidth="1"/>
    <col min="7177" max="7177" width="13.5703125" customWidth="1"/>
    <col min="7178" max="7178" width="16.5703125" customWidth="1"/>
    <col min="7179" max="7179" width="15.140625" customWidth="1"/>
    <col min="7426" max="7426" width="11.5703125" customWidth="1"/>
    <col min="7427" max="7427" width="14.5703125" customWidth="1"/>
    <col min="7428" max="7428" width="14.5703125" bestFit="1" customWidth="1"/>
    <col min="7429" max="7429" width="12.28515625" bestFit="1" customWidth="1"/>
    <col min="7430" max="7430" width="15" customWidth="1"/>
    <col min="7431" max="7431" width="13.28515625" customWidth="1"/>
    <col min="7432" max="7432" width="14.28515625" bestFit="1" customWidth="1"/>
    <col min="7433" max="7433" width="13.5703125" customWidth="1"/>
    <col min="7434" max="7434" width="16.5703125" customWidth="1"/>
    <col min="7435" max="7435" width="15.140625" customWidth="1"/>
    <col min="7682" max="7682" width="11.5703125" customWidth="1"/>
    <col min="7683" max="7683" width="14.5703125" customWidth="1"/>
    <col min="7684" max="7684" width="14.5703125" bestFit="1" customWidth="1"/>
    <col min="7685" max="7685" width="12.28515625" bestFit="1" customWidth="1"/>
    <col min="7686" max="7686" width="15" customWidth="1"/>
    <col min="7687" max="7687" width="13.28515625" customWidth="1"/>
    <col min="7688" max="7688" width="14.28515625" bestFit="1" customWidth="1"/>
    <col min="7689" max="7689" width="13.5703125" customWidth="1"/>
    <col min="7690" max="7690" width="16.5703125" customWidth="1"/>
    <col min="7691" max="7691" width="15.140625" customWidth="1"/>
    <col min="7938" max="7938" width="11.5703125" customWidth="1"/>
    <col min="7939" max="7939" width="14.5703125" customWidth="1"/>
    <col min="7940" max="7940" width="14.5703125" bestFit="1" customWidth="1"/>
    <col min="7941" max="7941" width="12.28515625" bestFit="1" customWidth="1"/>
    <col min="7942" max="7942" width="15" customWidth="1"/>
    <col min="7943" max="7943" width="13.28515625" customWidth="1"/>
    <col min="7944" max="7944" width="14.28515625" bestFit="1" customWidth="1"/>
    <col min="7945" max="7945" width="13.5703125" customWidth="1"/>
    <col min="7946" max="7946" width="16.5703125" customWidth="1"/>
    <col min="7947" max="7947" width="15.140625" customWidth="1"/>
    <col min="8194" max="8194" width="11.5703125" customWidth="1"/>
    <col min="8195" max="8195" width="14.5703125" customWidth="1"/>
    <col min="8196" max="8196" width="14.5703125" bestFit="1" customWidth="1"/>
    <col min="8197" max="8197" width="12.28515625" bestFit="1" customWidth="1"/>
    <col min="8198" max="8198" width="15" customWidth="1"/>
    <col min="8199" max="8199" width="13.28515625" customWidth="1"/>
    <col min="8200" max="8200" width="14.28515625" bestFit="1" customWidth="1"/>
    <col min="8201" max="8201" width="13.5703125" customWidth="1"/>
    <col min="8202" max="8202" width="16.5703125" customWidth="1"/>
    <col min="8203" max="8203" width="15.140625" customWidth="1"/>
    <col min="8450" max="8450" width="11.5703125" customWidth="1"/>
    <col min="8451" max="8451" width="14.5703125" customWidth="1"/>
    <col min="8452" max="8452" width="14.5703125" bestFit="1" customWidth="1"/>
    <col min="8453" max="8453" width="12.28515625" bestFit="1" customWidth="1"/>
    <col min="8454" max="8454" width="15" customWidth="1"/>
    <col min="8455" max="8455" width="13.28515625" customWidth="1"/>
    <col min="8456" max="8456" width="14.28515625" bestFit="1" customWidth="1"/>
    <col min="8457" max="8457" width="13.5703125" customWidth="1"/>
    <col min="8458" max="8458" width="16.5703125" customWidth="1"/>
    <col min="8459" max="8459" width="15.140625" customWidth="1"/>
    <col min="8706" max="8706" width="11.5703125" customWidth="1"/>
    <col min="8707" max="8707" width="14.5703125" customWidth="1"/>
    <col min="8708" max="8708" width="14.5703125" bestFit="1" customWidth="1"/>
    <col min="8709" max="8709" width="12.28515625" bestFit="1" customWidth="1"/>
    <col min="8710" max="8710" width="15" customWidth="1"/>
    <col min="8711" max="8711" width="13.28515625" customWidth="1"/>
    <col min="8712" max="8712" width="14.28515625" bestFit="1" customWidth="1"/>
    <col min="8713" max="8713" width="13.5703125" customWidth="1"/>
    <col min="8714" max="8714" width="16.5703125" customWidth="1"/>
    <col min="8715" max="8715" width="15.140625" customWidth="1"/>
    <col min="8962" max="8962" width="11.5703125" customWidth="1"/>
    <col min="8963" max="8963" width="14.5703125" customWidth="1"/>
    <col min="8964" max="8964" width="14.5703125" bestFit="1" customWidth="1"/>
    <col min="8965" max="8965" width="12.28515625" bestFit="1" customWidth="1"/>
    <col min="8966" max="8966" width="15" customWidth="1"/>
    <col min="8967" max="8967" width="13.28515625" customWidth="1"/>
    <col min="8968" max="8968" width="14.28515625" bestFit="1" customWidth="1"/>
    <col min="8969" max="8969" width="13.5703125" customWidth="1"/>
    <col min="8970" max="8970" width="16.5703125" customWidth="1"/>
    <col min="8971" max="8971" width="15.140625" customWidth="1"/>
    <col min="9218" max="9218" width="11.5703125" customWidth="1"/>
    <col min="9219" max="9219" width="14.5703125" customWidth="1"/>
    <col min="9220" max="9220" width="14.5703125" bestFit="1" customWidth="1"/>
    <col min="9221" max="9221" width="12.28515625" bestFit="1" customWidth="1"/>
    <col min="9222" max="9222" width="15" customWidth="1"/>
    <col min="9223" max="9223" width="13.28515625" customWidth="1"/>
    <col min="9224" max="9224" width="14.28515625" bestFit="1" customWidth="1"/>
    <col min="9225" max="9225" width="13.5703125" customWidth="1"/>
    <col min="9226" max="9226" width="16.5703125" customWidth="1"/>
    <col min="9227" max="9227" width="15.140625" customWidth="1"/>
    <col min="9474" max="9474" width="11.5703125" customWidth="1"/>
    <col min="9475" max="9475" width="14.5703125" customWidth="1"/>
    <col min="9476" max="9476" width="14.5703125" bestFit="1" customWidth="1"/>
    <col min="9477" max="9477" width="12.28515625" bestFit="1" customWidth="1"/>
    <col min="9478" max="9478" width="15" customWidth="1"/>
    <col min="9479" max="9479" width="13.28515625" customWidth="1"/>
    <col min="9480" max="9480" width="14.28515625" bestFit="1" customWidth="1"/>
    <col min="9481" max="9481" width="13.5703125" customWidth="1"/>
    <col min="9482" max="9482" width="16.5703125" customWidth="1"/>
    <col min="9483" max="9483" width="15.140625" customWidth="1"/>
    <col min="9730" max="9730" width="11.5703125" customWidth="1"/>
    <col min="9731" max="9731" width="14.5703125" customWidth="1"/>
    <col min="9732" max="9732" width="14.5703125" bestFit="1" customWidth="1"/>
    <col min="9733" max="9733" width="12.28515625" bestFit="1" customWidth="1"/>
    <col min="9734" max="9734" width="15" customWidth="1"/>
    <col min="9735" max="9735" width="13.28515625" customWidth="1"/>
    <col min="9736" max="9736" width="14.28515625" bestFit="1" customWidth="1"/>
    <col min="9737" max="9737" width="13.5703125" customWidth="1"/>
    <col min="9738" max="9738" width="16.5703125" customWidth="1"/>
    <col min="9739" max="9739" width="15.140625" customWidth="1"/>
    <col min="9986" max="9986" width="11.5703125" customWidth="1"/>
    <col min="9987" max="9987" width="14.5703125" customWidth="1"/>
    <col min="9988" max="9988" width="14.5703125" bestFit="1" customWidth="1"/>
    <col min="9989" max="9989" width="12.28515625" bestFit="1" customWidth="1"/>
    <col min="9990" max="9990" width="15" customWidth="1"/>
    <col min="9991" max="9991" width="13.28515625" customWidth="1"/>
    <col min="9992" max="9992" width="14.28515625" bestFit="1" customWidth="1"/>
    <col min="9993" max="9993" width="13.5703125" customWidth="1"/>
    <col min="9994" max="9994" width="16.5703125" customWidth="1"/>
    <col min="9995" max="9995" width="15.140625" customWidth="1"/>
    <col min="10242" max="10242" width="11.5703125" customWidth="1"/>
    <col min="10243" max="10243" width="14.5703125" customWidth="1"/>
    <col min="10244" max="10244" width="14.5703125" bestFit="1" customWidth="1"/>
    <col min="10245" max="10245" width="12.28515625" bestFit="1" customWidth="1"/>
    <col min="10246" max="10246" width="15" customWidth="1"/>
    <col min="10247" max="10247" width="13.28515625" customWidth="1"/>
    <col min="10248" max="10248" width="14.28515625" bestFit="1" customWidth="1"/>
    <col min="10249" max="10249" width="13.5703125" customWidth="1"/>
    <col min="10250" max="10250" width="16.5703125" customWidth="1"/>
    <col min="10251" max="10251" width="15.140625" customWidth="1"/>
    <col min="10498" max="10498" width="11.5703125" customWidth="1"/>
    <col min="10499" max="10499" width="14.5703125" customWidth="1"/>
    <col min="10500" max="10500" width="14.5703125" bestFit="1" customWidth="1"/>
    <col min="10501" max="10501" width="12.28515625" bestFit="1" customWidth="1"/>
    <col min="10502" max="10502" width="15" customWidth="1"/>
    <col min="10503" max="10503" width="13.28515625" customWidth="1"/>
    <col min="10504" max="10504" width="14.28515625" bestFit="1" customWidth="1"/>
    <col min="10505" max="10505" width="13.5703125" customWidth="1"/>
    <col min="10506" max="10506" width="16.5703125" customWidth="1"/>
    <col min="10507" max="10507" width="15.140625" customWidth="1"/>
    <col min="10754" max="10754" width="11.5703125" customWidth="1"/>
    <col min="10755" max="10755" width="14.5703125" customWidth="1"/>
    <col min="10756" max="10756" width="14.5703125" bestFit="1" customWidth="1"/>
    <col min="10757" max="10757" width="12.28515625" bestFit="1" customWidth="1"/>
    <col min="10758" max="10758" width="15" customWidth="1"/>
    <col min="10759" max="10759" width="13.28515625" customWidth="1"/>
    <col min="10760" max="10760" width="14.28515625" bestFit="1" customWidth="1"/>
    <col min="10761" max="10761" width="13.5703125" customWidth="1"/>
    <col min="10762" max="10762" width="16.5703125" customWidth="1"/>
    <col min="10763" max="10763" width="15.140625" customWidth="1"/>
    <col min="11010" max="11010" width="11.5703125" customWidth="1"/>
    <col min="11011" max="11011" width="14.5703125" customWidth="1"/>
    <col min="11012" max="11012" width="14.5703125" bestFit="1" customWidth="1"/>
    <col min="11013" max="11013" width="12.28515625" bestFit="1" customWidth="1"/>
    <col min="11014" max="11014" width="15" customWidth="1"/>
    <col min="11015" max="11015" width="13.28515625" customWidth="1"/>
    <col min="11016" max="11016" width="14.28515625" bestFit="1" customWidth="1"/>
    <col min="11017" max="11017" width="13.5703125" customWidth="1"/>
    <col min="11018" max="11018" width="16.5703125" customWidth="1"/>
    <col min="11019" max="11019" width="15.140625" customWidth="1"/>
    <col min="11266" max="11266" width="11.5703125" customWidth="1"/>
    <col min="11267" max="11267" width="14.5703125" customWidth="1"/>
    <col min="11268" max="11268" width="14.5703125" bestFit="1" customWidth="1"/>
    <col min="11269" max="11269" width="12.28515625" bestFit="1" customWidth="1"/>
    <col min="11270" max="11270" width="15" customWidth="1"/>
    <col min="11271" max="11271" width="13.28515625" customWidth="1"/>
    <col min="11272" max="11272" width="14.28515625" bestFit="1" customWidth="1"/>
    <col min="11273" max="11273" width="13.5703125" customWidth="1"/>
    <col min="11274" max="11274" width="16.5703125" customWidth="1"/>
    <col min="11275" max="11275" width="15.140625" customWidth="1"/>
    <col min="11522" max="11522" width="11.5703125" customWidth="1"/>
    <col min="11523" max="11523" width="14.5703125" customWidth="1"/>
    <col min="11524" max="11524" width="14.5703125" bestFit="1" customWidth="1"/>
    <col min="11525" max="11525" width="12.28515625" bestFit="1" customWidth="1"/>
    <col min="11526" max="11526" width="15" customWidth="1"/>
    <col min="11527" max="11527" width="13.28515625" customWidth="1"/>
    <col min="11528" max="11528" width="14.28515625" bestFit="1" customWidth="1"/>
    <col min="11529" max="11529" width="13.5703125" customWidth="1"/>
    <col min="11530" max="11530" width="16.5703125" customWidth="1"/>
    <col min="11531" max="11531" width="15.140625" customWidth="1"/>
    <col min="11778" max="11778" width="11.5703125" customWidth="1"/>
    <col min="11779" max="11779" width="14.5703125" customWidth="1"/>
    <col min="11780" max="11780" width="14.5703125" bestFit="1" customWidth="1"/>
    <col min="11781" max="11781" width="12.28515625" bestFit="1" customWidth="1"/>
    <col min="11782" max="11782" width="15" customWidth="1"/>
    <col min="11783" max="11783" width="13.28515625" customWidth="1"/>
    <col min="11784" max="11784" width="14.28515625" bestFit="1" customWidth="1"/>
    <col min="11785" max="11785" width="13.5703125" customWidth="1"/>
    <col min="11786" max="11786" width="16.5703125" customWidth="1"/>
    <col min="11787" max="11787" width="15.140625" customWidth="1"/>
    <col min="12034" max="12034" width="11.5703125" customWidth="1"/>
    <col min="12035" max="12035" width="14.5703125" customWidth="1"/>
    <col min="12036" max="12036" width="14.5703125" bestFit="1" customWidth="1"/>
    <col min="12037" max="12037" width="12.28515625" bestFit="1" customWidth="1"/>
    <col min="12038" max="12038" width="15" customWidth="1"/>
    <col min="12039" max="12039" width="13.28515625" customWidth="1"/>
    <col min="12040" max="12040" width="14.28515625" bestFit="1" customWidth="1"/>
    <col min="12041" max="12041" width="13.5703125" customWidth="1"/>
    <col min="12042" max="12042" width="16.5703125" customWidth="1"/>
    <col min="12043" max="12043" width="15.140625" customWidth="1"/>
    <col min="12290" max="12290" width="11.5703125" customWidth="1"/>
    <col min="12291" max="12291" width="14.5703125" customWidth="1"/>
    <col min="12292" max="12292" width="14.5703125" bestFit="1" customWidth="1"/>
    <col min="12293" max="12293" width="12.28515625" bestFit="1" customWidth="1"/>
    <col min="12294" max="12294" width="15" customWidth="1"/>
    <col min="12295" max="12295" width="13.28515625" customWidth="1"/>
    <col min="12296" max="12296" width="14.28515625" bestFit="1" customWidth="1"/>
    <col min="12297" max="12297" width="13.5703125" customWidth="1"/>
    <col min="12298" max="12298" width="16.5703125" customWidth="1"/>
    <col min="12299" max="12299" width="15.140625" customWidth="1"/>
    <col min="12546" max="12546" width="11.5703125" customWidth="1"/>
    <col min="12547" max="12547" width="14.5703125" customWidth="1"/>
    <col min="12548" max="12548" width="14.5703125" bestFit="1" customWidth="1"/>
    <col min="12549" max="12549" width="12.28515625" bestFit="1" customWidth="1"/>
    <col min="12550" max="12550" width="15" customWidth="1"/>
    <col min="12551" max="12551" width="13.28515625" customWidth="1"/>
    <col min="12552" max="12552" width="14.28515625" bestFit="1" customWidth="1"/>
    <col min="12553" max="12553" width="13.5703125" customWidth="1"/>
    <col min="12554" max="12554" width="16.5703125" customWidth="1"/>
    <col min="12555" max="12555" width="15.140625" customWidth="1"/>
    <col min="12802" max="12802" width="11.5703125" customWidth="1"/>
    <col min="12803" max="12803" width="14.5703125" customWidth="1"/>
    <col min="12804" max="12804" width="14.5703125" bestFit="1" customWidth="1"/>
    <col min="12805" max="12805" width="12.28515625" bestFit="1" customWidth="1"/>
    <col min="12806" max="12806" width="15" customWidth="1"/>
    <col min="12807" max="12807" width="13.28515625" customWidth="1"/>
    <col min="12808" max="12808" width="14.28515625" bestFit="1" customWidth="1"/>
    <col min="12809" max="12809" width="13.5703125" customWidth="1"/>
    <col min="12810" max="12810" width="16.5703125" customWidth="1"/>
    <col min="12811" max="12811" width="15.140625" customWidth="1"/>
    <col min="13058" max="13058" width="11.5703125" customWidth="1"/>
    <col min="13059" max="13059" width="14.5703125" customWidth="1"/>
    <col min="13060" max="13060" width="14.5703125" bestFit="1" customWidth="1"/>
    <col min="13061" max="13061" width="12.28515625" bestFit="1" customWidth="1"/>
    <col min="13062" max="13062" width="15" customWidth="1"/>
    <col min="13063" max="13063" width="13.28515625" customWidth="1"/>
    <col min="13064" max="13064" width="14.28515625" bestFit="1" customWidth="1"/>
    <col min="13065" max="13065" width="13.5703125" customWidth="1"/>
    <col min="13066" max="13066" width="16.5703125" customWidth="1"/>
    <col min="13067" max="13067" width="15.140625" customWidth="1"/>
    <col min="13314" max="13314" width="11.5703125" customWidth="1"/>
    <col min="13315" max="13315" width="14.5703125" customWidth="1"/>
    <col min="13316" max="13316" width="14.5703125" bestFit="1" customWidth="1"/>
    <col min="13317" max="13317" width="12.28515625" bestFit="1" customWidth="1"/>
    <col min="13318" max="13318" width="15" customWidth="1"/>
    <col min="13319" max="13319" width="13.28515625" customWidth="1"/>
    <col min="13320" max="13320" width="14.28515625" bestFit="1" customWidth="1"/>
    <col min="13321" max="13321" width="13.5703125" customWidth="1"/>
    <col min="13322" max="13322" width="16.5703125" customWidth="1"/>
    <col min="13323" max="13323" width="15.140625" customWidth="1"/>
    <col min="13570" max="13570" width="11.5703125" customWidth="1"/>
    <col min="13571" max="13571" width="14.5703125" customWidth="1"/>
    <col min="13572" max="13572" width="14.5703125" bestFit="1" customWidth="1"/>
    <col min="13573" max="13573" width="12.28515625" bestFit="1" customWidth="1"/>
    <col min="13574" max="13574" width="15" customWidth="1"/>
    <col min="13575" max="13575" width="13.28515625" customWidth="1"/>
    <col min="13576" max="13576" width="14.28515625" bestFit="1" customWidth="1"/>
    <col min="13577" max="13577" width="13.5703125" customWidth="1"/>
    <col min="13578" max="13578" width="16.5703125" customWidth="1"/>
    <col min="13579" max="13579" width="15.140625" customWidth="1"/>
    <col min="13826" max="13826" width="11.5703125" customWidth="1"/>
    <col min="13827" max="13827" width="14.5703125" customWidth="1"/>
    <col min="13828" max="13828" width="14.5703125" bestFit="1" customWidth="1"/>
    <col min="13829" max="13829" width="12.28515625" bestFit="1" customWidth="1"/>
    <col min="13830" max="13830" width="15" customWidth="1"/>
    <col min="13831" max="13831" width="13.28515625" customWidth="1"/>
    <col min="13832" max="13832" width="14.28515625" bestFit="1" customWidth="1"/>
    <col min="13833" max="13833" width="13.5703125" customWidth="1"/>
    <col min="13834" max="13834" width="16.5703125" customWidth="1"/>
    <col min="13835" max="13835" width="15.140625" customWidth="1"/>
    <col min="14082" max="14082" width="11.5703125" customWidth="1"/>
    <col min="14083" max="14083" width="14.5703125" customWidth="1"/>
    <col min="14084" max="14084" width="14.5703125" bestFit="1" customWidth="1"/>
    <col min="14085" max="14085" width="12.28515625" bestFit="1" customWidth="1"/>
    <col min="14086" max="14086" width="15" customWidth="1"/>
    <col min="14087" max="14087" width="13.28515625" customWidth="1"/>
    <col min="14088" max="14088" width="14.28515625" bestFit="1" customWidth="1"/>
    <col min="14089" max="14089" width="13.5703125" customWidth="1"/>
    <col min="14090" max="14090" width="16.5703125" customWidth="1"/>
    <col min="14091" max="14091" width="15.140625" customWidth="1"/>
    <col min="14338" max="14338" width="11.5703125" customWidth="1"/>
    <col min="14339" max="14339" width="14.5703125" customWidth="1"/>
    <col min="14340" max="14340" width="14.5703125" bestFit="1" customWidth="1"/>
    <col min="14341" max="14341" width="12.28515625" bestFit="1" customWidth="1"/>
    <col min="14342" max="14342" width="15" customWidth="1"/>
    <col min="14343" max="14343" width="13.28515625" customWidth="1"/>
    <col min="14344" max="14344" width="14.28515625" bestFit="1" customWidth="1"/>
    <col min="14345" max="14345" width="13.5703125" customWidth="1"/>
    <col min="14346" max="14346" width="16.5703125" customWidth="1"/>
    <col min="14347" max="14347" width="15.140625" customWidth="1"/>
    <col min="14594" max="14594" width="11.5703125" customWidth="1"/>
    <col min="14595" max="14595" width="14.5703125" customWidth="1"/>
    <col min="14596" max="14596" width="14.5703125" bestFit="1" customWidth="1"/>
    <col min="14597" max="14597" width="12.28515625" bestFit="1" customWidth="1"/>
    <col min="14598" max="14598" width="15" customWidth="1"/>
    <col min="14599" max="14599" width="13.28515625" customWidth="1"/>
    <col min="14600" max="14600" width="14.28515625" bestFit="1" customWidth="1"/>
    <col min="14601" max="14601" width="13.5703125" customWidth="1"/>
    <col min="14602" max="14602" width="16.5703125" customWidth="1"/>
    <col min="14603" max="14603" width="15.140625" customWidth="1"/>
    <col min="14850" max="14850" width="11.5703125" customWidth="1"/>
    <col min="14851" max="14851" width="14.5703125" customWidth="1"/>
    <col min="14852" max="14852" width="14.5703125" bestFit="1" customWidth="1"/>
    <col min="14853" max="14853" width="12.28515625" bestFit="1" customWidth="1"/>
    <col min="14854" max="14854" width="15" customWidth="1"/>
    <col min="14855" max="14855" width="13.28515625" customWidth="1"/>
    <col min="14856" max="14856" width="14.28515625" bestFit="1" customWidth="1"/>
    <col min="14857" max="14857" width="13.5703125" customWidth="1"/>
    <col min="14858" max="14858" width="16.5703125" customWidth="1"/>
    <col min="14859" max="14859" width="15.140625" customWidth="1"/>
    <col min="15106" max="15106" width="11.5703125" customWidth="1"/>
    <col min="15107" max="15107" width="14.5703125" customWidth="1"/>
    <col min="15108" max="15108" width="14.5703125" bestFit="1" customWidth="1"/>
    <col min="15109" max="15109" width="12.28515625" bestFit="1" customWidth="1"/>
    <col min="15110" max="15110" width="15" customWidth="1"/>
    <col min="15111" max="15111" width="13.28515625" customWidth="1"/>
    <col min="15112" max="15112" width="14.28515625" bestFit="1" customWidth="1"/>
    <col min="15113" max="15113" width="13.5703125" customWidth="1"/>
    <col min="15114" max="15114" width="16.5703125" customWidth="1"/>
    <col min="15115" max="15115" width="15.140625" customWidth="1"/>
    <col min="15362" max="15362" width="11.5703125" customWidth="1"/>
    <col min="15363" max="15363" width="14.5703125" customWidth="1"/>
    <col min="15364" max="15364" width="14.5703125" bestFit="1" customWidth="1"/>
    <col min="15365" max="15365" width="12.28515625" bestFit="1" customWidth="1"/>
    <col min="15366" max="15366" width="15" customWidth="1"/>
    <col min="15367" max="15367" width="13.28515625" customWidth="1"/>
    <col min="15368" max="15368" width="14.28515625" bestFit="1" customWidth="1"/>
    <col min="15369" max="15369" width="13.5703125" customWidth="1"/>
    <col min="15370" max="15370" width="16.5703125" customWidth="1"/>
    <col min="15371" max="15371" width="15.140625" customWidth="1"/>
    <col min="15618" max="15618" width="11.5703125" customWidth="1"/>
    <col min="15619" max="15619" width="14.5703125" customWidth="1"/>
    <col min="15620" max="15620" width="14.5703125" bestFit="1" customWidth="1"/>
    <col min="15621" max="15621" width="12.28515625" bestFit="1" customWidth="1"/>
    <col min="15622" max="15622" width="15" customWidth="1"/>
    <col min="15623" max="15623" width="13.28515625" customWidth="1"/>
    <col min="15624" max="15624" width="14.28515625" bestFit="1" customWidth="1"/>
    <col min="15625" max="15625" width="13.5703125" customWidth="1"/>
    <col min="15626" max="15626" width="16.5703125" customWidth="1"/>
    <col min="15627" max="15627" width="15.140625" customWidth="1"/>
    <col min="15874" max="15874" width="11.5703125" customWidth="1"/>
    <col min="15875" max="15875" width="14.5703125" customWidth="1"/>
    <col min="15876" max="15876" width="14.5703125" bestFit="1" customWidth="1"/>
    <col min="15877" max="15877" width="12.28515625" bestFit="1" customWidth="1"/>
    <col min="15878" max="15878" width="15" customWidth="1"/>
    <col min="15879" max="15879" width="13.28515625" customWidth="1"/>
    <col min="15880" max="15880" width="14.28515625" bestFit="1" customWidth="1"/>
    <col min="15881" max="15881" width="13.5703125" customWidth="1"/>
    <col min="15882" max="15882" width="16.5703125" customWidth="1"/>
    <col min="15883" max="15883" width="15.140625" customWidth="1"/>
    <col min="16130" max="16130" width="11.5703125" customWidth="1"/>
    <col min="16131" max="16131" width="14.5703125" customWidth="1"/>
    <col min="16132" max="16132" width="14.5703125" bestFit="1" customWidth="1"/>
    <col min="16133" max="16133" width="12.28515625" bestFit="1" customWidth="1"/>
    <col min="16134" max="16134" width="15" customWidth="1"/>
    <col min="16135" max="16135" width="13.28515625" customWidth="1"/>
    <col min="16136" max="16136" width="14.28515625" bestFit="1" customWidth="1"/>
    <col min="16137" max="16137" width="13.5703125" customWidth="1"/>
    <col min="16138" max="16138" width="16.5703125" customWidth="1"/>
    <col min="16139" max="16139" width="15.140625" customWidth="1"/>
  </cols>
  <sheetData>
    <row r="1" spans="1:12" ht="15.75" thickBot="1" x14ac:dyDescent="0.3">
      <c r="A1" s="3" t="s">
        <v>0</v>
      </c>
    </row>
    <row r="2" spans="1:12" ht="16.5" thickBot="1" x14ac:dyDescent="0.35">
      <c r="A2" t="s">
        <v>7</v>
      </c>
      <c r="J2" s="5" t="s">
        <v>8</v>
      </c>
      <c r="K2" s="36" t="s">
        <v>9</v>
      </c>
      <c r="L2" s="37"/>
    </row>
    <row r="3" spans="1:12" ht="16.5" thickBot="1" x14ac:dyDescent="0.35">
      <c r="A3" t="s">
        <v>10</v>
      </c>
      <c r="J3" s="5" t="s">
        <v>11</v>
      </c>
      <c r="K3" s="36" t="s">
        <v>25</v>
      </c>
      <c r="L3" s="38"/>
    </row>
    <row r="4" spans="1:12" ht="16.5" thickBot="1" x14ac:dyDescent="0.35">
      <c r="A4" t="s">
        <v>12</v>
      </c>
      <c r="J4" s="5" t="s">
        <v>13</v>
      </c>
      <c r="K4" s="39" t="s">
        <v>14</v>
      </c>
      <c r="L4" s="40"/>
    </row>
    <row r="5" spans="1:12" ht="16.5" thickBot="1" x14ac:dyDescent="0.35">
      <c r="A5" t="s">
        <v>15</v>
      </c>
      <c r="J5" s="5" t="s">
        <v>16</v>
      </c>
      <c r="K5" s="39" t="s">
        <v>17</v>
      </c>
      <c r="L5" s="40"/>
    </row>
    <row r="6" spans="1:12" ht="4.5" customHeight="1" x14ac:dyDescent="0.25"/>
    <row r="7" spans="1:12" x14ac:dyDescent="0.25">
      <c r="A7" s="3" t="s">
        <v>1</v>
      </c>
    </row>
    <row r="8" spans="1:12" x14ac:dyDescent="0.25">
      <c r="A8" s="3" t="s">
        <v>2</v>
      </c>
      <c r="B8" s="4" t="s">
        <v>18</v>
      </c>
    </row>
    <row r="9" spans="1:12" x14ac:dyDescent="0.25">
      <c r="A9" s="3"/>
      <c r="B9" s="4" t="s">
        <v>19</v>
      </c>
    </row>
    <row r="10" spans="1:12" x14ac:dyDescent="0.25">
      <c r="A10" s="3" t="s">
        <v>3</v>
      </c>
      <c r="B10" s="4" t="s">
        <v>28</v>
      </c>
    </row>
    <row r="11" spans="1:12" ht="3" customHeight="1" x14ac:dyDescent="0.25">
      <c r="A11" s="3"/>
      <c r="B11" s="4"/>
    </row>
    <row r="12" spans="1:12" ht="13.5" customHeight="1" x14ac:dyDescent="0.25">
      <c r="A12" s="3" t="s">
        <v>4</v>
      </c>
      <c r="B12" s="4"/>
    </row>
    <row r="13" spans="1:12" s="6" customFormat="1" ht="7.5" hidden="1" customHeight="1" x14ac:dyDescent="0.25">
      <c r="A13" s="3"/>
      <c r="B13" s="11"/>
    </row>
    <row r="14" spans="1:12" s="6" customFormat="1" ht="15" customHeight="1" x14ac:dyDescent="0.25">
      <c r="B14" s="7"/>
      <c r="G14" s="2" t="s">
        <v>2</v>
      </c>
      <c r="H14" s="2" t="s">
        <v>3</v>
      </c>
    </row>
    <row r="15" spans="1:12" s="6" customFormat="1" ht="13.5" customHeight="1" x14ac:dyDescent="0.3">
      <c r="B15" s="9" t="s">
        <v>20</v>
      </c>
      <c r="C15" s="9" t="s">
        <v>6</v>
      </c>
      <c r="D15" s="9" t="s">
        <v>11</v>
      </c>
      <c r="E15" s="9" t="s">
        <v>13</v>
      </c>
      <c r="F15" s="12" t="s">
        <v>21</v>
      </c>
      <c r="G15" s="9" t="s">
        <v>27</v>
      </c>
      <c r="H15" s="9" t="s">
        <v>26</v>
      </c>
    </row>
    <row r="16" spans="1:12" s="6" customFormat="1" x14ac:dyDescent="0.25">
      <c r="B16" s="9">
        <v>-2</v>
      </c>
      <c r="C16" s="8"/>
      <c r="D16" s="13"/>
      <c r="E16" s="14"/>
      <c r="F16" s="21">
        <v>0.7</v>
      </c>
      <c r="G16" s="10"/>
      <c r="H16" s="15"/>
    </row>
    <row r="17" spans="1:8" s="6" customFormat="1" x14ac:dyDescent="0.25">
      <c r="B17" s="9">
        <v>-1</v>
      </c>
      <c r="C17" s="8"/>
      <c r="D17" s="13"/>
      <c r="E17" s="14"/>
      <c r="F17" s="21">
        <v>1.4</v>
      </c>
      <c r="G17" s="10"/>
      <c r="H17" s="15"/>
    </row>
    <row r="18" spans="1:8" s="6" customFormat="1" x14ac:dyDescent="0.25">
      <c r="B18" s="16">
        <v>0</v>
      </c>
      <c r="C18" s="15"/>
      <c r="D18" s="22">
        <v>11</v>
      </c>
      <c r="E18" s="22">
        <v>2</v>
      </c>
      <c r="F18" s="21">
        <v>0.9</v>
      </c>
      <c r="G18" s="10"/>
      <c r="H18" s="15"/>
    </row>
    <row r="19" spans="1:8" s="6" customFormat="1" x14ac:dyDescent="0.25">
      <c r="B19" s="16">
        <v>1</v>
      </c>
      <c r="C19" s="23">
        <v>15</v>
      </c>
      <c r="D19" s="24">
        <f>+$B$30*(C19/F16)+(1-$B$30)*(D18+E18)</f>
        <v>14.685714285714287</v>
      </c>
      <c r="E19" s="24">
        <f>+$C$30*(D19-D18)+(1-$C$30)*E18</f>
        <v>2.3371428571428576</v>
      </c>
      <c r="F19" s="24">
        <f>+$D$30*(C19/D19)+(1-$D$30)*F16</f>
        <v>0.73214007782101165</v>
      </c>
      <c r="G19" s="24">
        <f>+(D18+E18)*F16</f>
        <v>9.1</v>
      </c>
      <c r="H19" s="32"/>
    </row>
    <row r="20" spans="1:8" s="6" customFormat="1" x14ac:dyDescent="0.25">
      <c r="B20" s="16">
        <v>2</v>
      </c>
      <c r="C20" s="23">
        <v>20</v>
      </c>
      <c r="D20" s="24">
        <f>+$B$30*(C20/F17)+(1-$B$30)*(D19+E19)</f>
        <v>16.475428571428573</v>
      </c>
      <c r="E20" s="24">
        <f>+$C$30*(D20-D19)+(1-$C$30)*E19</f>
        <v>2.2276571428571432</v>
      </c>
      <c r="F20" s="24">
        <f>+$D$30*(C20/D20)+(1-$D$30)*F17</f>
        <v>1.381392896781354</v>
      </c>
      <c r="G20" s="24">
        <f>+(D19+E19)*F17</f>
        <v>23.832000000000001</v>
      </c>
      <c r="H20" s="32"/>
    </row>
    <row r="21" spans="1:8" s="6" customFormat="1" x14ac:dyDescent="0.25">
      <c r="B21" s="16">
        <v>3</v>
      </c>
      <c r="C21" s="23">
        <v>25</v>
      </c>
      <c r="D21" s="24">
        <f>+$B$30*(C21/F18)+(1-$B$30)*(D20+E20)</f>
        <v>20.51802412698413</v>
      </c>
      <c r="E21" s="24">
        <f>+$C$30*(D21-D20)+(1-$C$30)*E20</f>
        <v>2.5906448253968262</v>
      </c>
      <c r="F21" s="24">
        <f>+$D$30*(C21/D21)+(1-$D$30)*F18</f>
        <v>0.93184409105514909</v>
      </c>
      <c r="G21" s="26">
        <f>+(D20+E20)*F18</f>
        <v>16.832777142857147</v>
      </c>
      <c r="H21" s="32"/>
    </row>
    <row r="22" spans="1:8" s="6" customFormat="1" ht="15.75" thickBot="1" x14ac:dyDescent="0.3">
      <c r="B22" s="16">
        <v>4</v>
      </c>
      <c r="C22" s="10"/>
      <c r="D22" s="27">
        <f>+D21</f>
        <v>20.51802412698413</v>
      </c>
      <c r="E22" s="27">
        <f>+E21</f>
        <v>2.5906448253968262</v>
      </c>
      <c r="F22" s="27">
        <f>+F21</f>
        <v>0.93184409105514909</v>
      </c>
      <c r="G22" s="33">
        <f>+(D21+1*E21)*F19</f>
        <v>16.91878268513619</v>
      </c>
      <c r="H22" s="32"/>
    </row>
    <row r="23" spans="1:8" s="6" customFormat="1" ht="15.75" thickBot="1" x14ac:dyDescent="0.3">
      <c r="B23" s="16">
        <v>5</v>
      </c>
      <c r="C23" s="10"/>
      <c r="D23" s="27">
        <f>+D22</f>
        <v>20.51802412698413</v>
      </c>
      <c r="E23" s="27">
        <f>+E22</f>
        <v>2.5906448253968262</v>
      </c>
      <c r="F23" s="27"/>
      <c r="G23" s="34">
        <f>+(D21+2*E21)*F20</f>
        <v>35.500849504777413</v>
      </c>
      <c r="H23" s="32"/>
    </row>
    <row r="24" spans="1:8" s="6" customFormat="1" x14ac:dyDescent="0.25">
      <c r="B24" s="16">
        <v>6</v>
      </c>
      <c r="C24" s="10"/>
      <c r="D24" s="27">
        <f>+D23</f>
        <v>20.51802412698413</v>
      </c>
      <c r="E24" s="27">
        <f>+E23</f>
        <v>2.5906448253968262</v>
      </c>
      <c r="F24" s="29"/>
      <c r="G24" s="29"/>
      <c r="H24" s="32"/>
    </row>
    <row r="25" spans="1:8" s="6" customFormat="1" ht="5.25" customHeight="1" x14ac:dyDescent="0.25">
      <c r="B25" s="16"/>
      <c r="C25" s="10"/>
      <c r="D25" s="25"/>
      <c r="E25" s="25"/>
      <c r="F25" s="25"/>
      <c r="G25" s="25"/>
      <c r="H25" s="32"/>
    </row>
    <row r="26" spans="1:8" s="6" customFormat="1" ht="3.75" customHeight="1" thickBot="1" x14ac:dyDescent="0.3">
      <c r="B26" s="16"/>
      <c r="C26" s="10"/>
      <c r="D26" s="25"/>
      <c r="E26" s="25"/>
      <c r="F26" s="25"/>
      <c r="G26" s="25"/>
      <c r="H26" s="32"/>
    </row>
    <row r="27" spans="1:8" s="6" customFormat="1" ht="15.75" thickBot="1" x14ac:dyDescent="0.3">
      <c r="B27" s="9">
        <v>12</v>
      </c>
      <c r="C27" s="20"/>
      <c r="D27" s="35"/>
      <c r="E27" s="35"/>
      <c r="F27" s="35"/>
      <c r="G27" s="35"/>
      <c r="H27" s="28">
        <f>+(D21+2*E21)*F21</f>
        <v>23.947753687994407</v>
      </c>
    </row>
    <row r="28" spans="1:8" s="6" customFormat="1" ht="1.5" customHeight="1" x14ac:dyDescent="0.25"/>
    <row r="29" spans="1:8" s="6" customFormat="1" x14ac:dyDescent="0.25">
      <c r="B29" s="13" t="s">
        <v>5</v>
      </c>
      <c r="C29" s="13" t="s">
        <v>22</v>
      </c>
      <c r="D29" s="13" t="s">
        <v>23</v>
      </c>
    </row>
    <row r="30" spans="1:8" s="6" customFormat="1" x14ac:dyDescent="0.25">
      <c r="B30" s="13">
        <v>0.2</v>
      </c>
      <c r="C30" s="13">
        <v>0.2</v>
      </c>
      <c r="D30" s="13">
        <v>0.1</v>
      </c>
    </row>
    <row r="31" spans="1:8" s="6" customFormat="1" x14ac:dyDescent="0.25">
      <c r="A31" s="3" t="s">
        <v>24</v>
      </c>
    </row>
    <row r="32" spans="1:8" s="6" customFormat="1" ht="15.75" x14ac:dyDescent="0.3">
      <c r="B32" s="9" t="s">
        <v>20</v>
      </c>
      <c r="C32" s="9" t="s">
        <v>6</v>
      </c>
      <c r="D32" s="9" t="s">
        <v>11</v>
      </c>
      <c r="E32" s="9" t="s">
        <v>13</v>
      </c>
      <c r="F32" s="12" t="s">
        <v>21</v>
      </c>
      <c r="G32" s="9" t="s">
        <v>27</v>
      </c>
      <c r="H32" s="9" t="s">
        <v>26</v>
      </c>
    </row>
    <row r="33" spans="2:8" s="6" customFormat="1" x14ac:dyDescent="0.25">
      <c r="B33" s="9">
        <v>-2</v>
      </c>
      <c r="C33" s="8"/>
      <c r="D33" s="13"/>
      <c r="E33" s="14"/>
      <c r="F33" s="21">
        <v>0.7</v>
      </c>
      <c r="G33" s="10"/>
      <c r="H33" s="15"/>
    </row>
    <row r="34" spans="2:8" s="6" customFormat="1" x14ac:dyDescent="0.25">
      <c r="B34" s="9">
        <v>-1</v>
      </c>
      <c r="C34" s="8"/>
      <c r="D34" s="13"/>
      <c r="E34" s="14"/>
      <c r="F34" s="21">
        <v>1.4</v>
      </c>
      <c r="G34" s="10"/>
      <c r="H34" s="15"/>
    </row>
    <row r="35" spans="2:8" s="6" customFormat="1" x14ac:dyDescent="0.25">
      <c r="B35" s="16">
        <v>0</v>
      </c>
      <c r="C35" s="15"/>
      <c r="D35" s="22">
        <v>11</v>
      </c>
      <c r="E35" s="22">
        <v>2</v>
      </c>
      <c r="F35" s="21">
        <v>0.9</v>
      </c>
      <c r="G35" s="10"/>
      <c r="H35" s="15"/>
    </row>
    <row r="36" spans="2:8" s="6" customFormat="1" x14ac:dyDescent="0.25">
      <c r="B36" s="16">
        <v>1</v>
      </c>
      <c r="C36" s="23">
        <v>15</v>
      </c>
      <c r="D36" s="17">
        <f>+$B$30*(C36/F33)+(1-$B$30)*(D35+E35)</f>
        <v>14.685714285714287</v>
      </c>
      <c r="E36" s="17">
        <f>+$C$30*(D36-D35)+(1-$C$30)*E35</f>
        <v>2.3371428571428576</v>
      </c>
      <c r="F36" s="17">
        <f>+$D$30*(C36/D36)+(1-$D$30)*F33</f>
        <v>0.73214007782101165</v>
      </c>
      <c r="G36" s="17">
        <f>+(D35+E35)*F33</f>
        <v>9.1</v>
      </c>
      <c r="H36" s="15"/>
    </row>
    <row r="37" spans="2:8" s="6" customFormat="1" x14ac:dyDescent="0.25">
      <c r="B37" s="16">
        <v>2</v>
      </c>
      <c r="C37" s="23">
        <v>20</v>
      </c>
      <c r="D37" s="17">
        <f>+$B$30*(C37/F34)+(1-$B$30)*(D36+E36)</f>
        <v>16.475428571428573</v>
      </c>
      <c r="E37" s="17">
        <f>+$C$30*(D37-D36)+(1-$C$30)*E36</f>
        <v>2.2276571428571432</v>
      </c>
      <c r="F37" s="17">
        <f>+$D$30*(C37/D37)+(1-$D$30)*F34</f>
        <v>1.381392896781354</v>
      </c>
      <c r="G37" s="17">
        <f>+(D36+E36)*F34</f>
        <v>23.832000000000001</v>
      </c>
      <c r="H37" s="15"/>
    </row>
    <row r="38" spans="2:8" s="6" customFormat="1" x14ac:dyDescent="0.25">
      <c r="B38" s="16">
        <v>3</v>
      </c>
      <c r="C38" s="23">
        <v>25</v>
      </c>
      <c r="D38" s="17">
        <f>+$B$30*(C38/F35)+(1-$B$30)*(D37+E37)</f>
        <v>20.51802412698413</v>
      </c>
      <c r="E38" s="17">
        <f>+$C$30*(D38-D37)+(1-$C$30)*E37</f>
        <v>2.5906448253968262</v>
      </c>
      <c r="F38" s="17">
        <f>+$D$30*(C38/D38)+(1-$D$30)*F35</f>
        <v>0.93184409105514909</v>
      </c>
      <c r="G38" s="18">
        <f>+(D37+E37)*F35</f>
        <v>16.832777142857147</v>
      </c>
      <c r="H38" s="15"/>
    </row>
    <row r="39" spans="2:8" s="6" customFormat="1" ht="15.75" thickBot="1" x14ac:dyDescent="0.3">
      <c r="B39" s="16">
        <v>4</v>
      </c>
      <c r="C39" s="10"/>
      <c r="D39" s="27">
        <f>+D38</f>
        <v>20.51802412698413</v>
      </c>
      <c r="E39" s="27">
        <f>+E38</f>
        <v>2.5906448253968262</v>
      </c>
      <c r="F39" s="27">
        <f>+F38</f>
        <v>0.93184409105514909</v>
      </c>
      <c r="G39" s="30">
        <f>+(D38+1*E38)*F36</f>
        <v>16.91878268513619</v>
      </c>
      <c r="H39" s="15"/>
    </row>
    <row r="40" spans="2:8" s="6" customFormat="1" ht="15.75" thickBot="1" x14ac:dyDescent="0.3">
      <c r="B40" s="16">
        <v>5</v>
      </c>
      <c r="C40" s="10"/>
      <c r="D40" s="27">
        <f>+D39</f>
        <v>20.51802412698413</v>
      </c>
      <c r="E40" s="27">
        <f>+E39</f>
        <v>2.5906448253968262</v>
      </c>
      <c r="F40" s="27"/>
      <c r="G40" s="31">
        <f>+(D38+2*E38)*F37</f>
        <v>35.500849504777413</v>
      </c>
      <c r="H40" s="15"/>
    </row>
    <row r="41" spans="2:8" s="6" customFormat="1" x14ac:dyDescent="0.25">
      <c r="B41" s="16">
        <v>6</v>
      </c>
      <c r="C41" s="10"/>
      <c r="D41" s="27">
        <f>+D40</f>
        <v>20.51802412698413</v>
      </c>
      <c r="E41" s="27">
        <f>+E40</f>
        <v>2.5906448253968262</v>
      </c>
      <c r="F41" s="29"/>
      <c r="G41" s="29"/>
      <c r="H41" s="15"/>
    </row>
    <row r="42" spans="2:8" s="6" customFormat="1" x14ac:dyDescent="0.25">
      <c r="B42" s="16"/>
      <c r="C42" s="10"/>
      <c r="D42" s="10"/>
      <c r="E42" s="10"/>
      <c r="F42" s="10"/>
      <c r="G42" s="10"/>
      <c r="H42" s="15"/>
    </row>
    <row r="43" spans="2:8" s="6" customFormat="1" ht="12.75" customHeight="1" thickBot="1" x14ac:dyDescent="0.3">
      <c r="B43" s="16"/>
      <c r="C43" s="10"/>
      <c r="D43" s="10"/>
      <c r="E43" s="10"/>
      <c r="F43" s="10"/>
      <c r="G43" s="10"/>
      <c r="H43" s="15"/>
    </row>
    <row r="44" spans="2:8" s="6" customFormat="1" ht="15.75" thickBot="1" x14ac:dyDescent="0.3">
      <c r="B44" s="9">
        <v>12</v>
      </c>
      <c r="C44" s="20"/>
      <c r="D44" s="20"/>
      <c r="E44" s="20"/>
      <c r="F44" s="20"/>
      <c r="G44" s="20"/>
      <c r="H44" s="19">
        <f>+(D38+9*E38)*F38</f>
        <v>40.846293195974823</v>
      </c>
    </row>
    <row r="45" spans="2:8" s="6" customFormat="1" x14ac:dyDescent="0.25"/>
    <row r="46" spans="2:8" s="6" customFormat="1" x14ac:dyDescent="0.25">
      <c r="B46" s="13" t="s">
        <v>5</v>
      </c>
      <c r="C46" s="13" t="s">
        <v>22</v>
      </c>
      <c r="D46" s="13" t="s">
        <v>23</v>
      </c>
    </row>
    <row r="47" spans="2:8" s="6" customFormat="1" x14ac:dyDescent="0.25">
      <c r="B47" s="13">
        <v>0.2</v>
      </c>
      <c r="C47" s="13">
        <v>0.2</v>
      </c>
      <c r="D47" s="13">
        <v>0.1</v>
      </c>
    </row>
    <row r="48" spans="2:8" s="6" customFormat="1" x14ac:dyDescent="0.25">
      <c r="B48" s="7"/>
    </row>
    <row r="49" spans="2:2" s="6" customFormat="1" x14ac:dyDescent="0.25">
      <c r="B49" s="7"/>
    </row>
    <row r="50" spans="2:2" s="6" customFormat="1" x14ac:dyDescent="0.25">
      <c r="B50" s="7"/>
    </row>
    <row r="51" spans="2:2" s="6" customFormat="1" x14ac:dyDescent="0.25">
      <c r="B51" s="7"/>
    </row>
    <row r="52" spans="2:2" s="6" customFormat="1" x14ac:dyDescent="0.25">
      <c r="B52" s="7"/>
    </row>
    <row r="53" spans="2:2" s="6" customFormat="1" x14ac:dyDescent="0.25">
      <c r="B53" s="7"/>
    </row>
    <row r="54" spans="2:2" s="6" customFormat="1" x14ac:dyDescent="0.25">
      <c r="B54" s="7"/>
    </row>
    <row r="55" spans="2:2" s="6" customFormat="1" x14ac:dyDescent="0.25">
      <c r="B55" s="7"/>
    </row>
    <row r="56" spans="2:2" s="6" customFormat="1" x14ac:dyDescent="0.25">
      <c r="B56" s="7"/>
    </row>
    <row r="57" spans="2:2" s="6" customFormat="1" x14ac:dyDescent="0.25">
      <c r="B57" s="7"/>
    </row>
    <row r="58" spans="2:2" s="6" customFormat="1" x14ac:dyDescent="0.25">
      <c r="B58" s="7"/>
    </row>
    <row r="1048576" spans="9:9" x14ac:dyDescent="0.25">
      <c r="I1048576" s="6"/>
    </row>
  </sheetData>
  <mergeCells count="4">
    <mergeCell ref="K2:L2"/>
    <mergeCell ref="K3:L3"/>
    <mergeCell ref="K4:L4"/>
    <mergeCell ref="K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Winters Modell hallgatóifeladat</vt:lpstr>
    </vt:vector>
  </TitlesOfParts>
  <Company>SZTE GTK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Megyeri, Eszter (Contractor)</cp:lastModifiedBy>
  <cp:lastPrinted>2015-09-10T07:12:52Z</cp:lastPrinted>
  <dcterms:created xsi:type="dcterms:W3CDTF">2012-09-10T07:37:17Z</dcterms:created>
  <dcterms:modified xsi:type="dcterms:W3CDTF">2017-10-30T10:23:08Z</dcterms:modified>
</cp:coreProperties>
</file>